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6" activeTab="0"/>
  </bookViews>
  <sheets>
    <sheet name="Read me first" sheetId="1" r:id="rId1"/>
    <sheet name="ArcelorMittal Site Bettembourg" sheetId="2" r:id="rId2"/>
    <sheet name="ArcelorMittal Site Bissen" sheetId="3" r:id="rId3"/>
    <sheet name="Arcelor_Differdange" sheetId="4" r:id="rId4"/>
    <sheet name="Arcelor_Esch-Belval" sheetId="5" r:id="rId5"/>
    <sheet name="Arcelor_Schifflange" sheetId="6" r:id="rId6"/>
    <sheet name="Ceratizit" sheetId="7" r:id="rId7"/>
    <sheet name="DuPont de Nemours" sheetId="8" r:id="rId8"/>
    <sheet name="Goodyear Dunlop" sheetId="9" r:id="rId9"/>
    <sheet name="Circuit Foil" sheetId="10" r:id="rId10"/>
    <sheet name="twinerg" sheetId="11" r:id="rId11"/>
  </sheets>
  <definedNames/>
  <calcPr fullCalcOnLoad="1"/>
</workbook>
</file>

<file path=xl/sharedStrings.xml><?xml version="1.0" encoding="utf-8"?>
<sst xmlns="http://schemas.openxmlformats.org/spreadsheetml/2006/main" count="1302" uniqueCount="217">
  <si>
    <t>Fer</t>
  </si>
  <si>
    <t>Cuivre</t>
  </si>
  <si>
    <t>Zinc</t>
  </si>
  <si>
    <t>Chrome total</t>
  </si>
  <si>
    <t>Plomb</t>
  </si>
  <si>
    <t>Nickel</t>
  </si>
  <si>
    <t>Cobalt</t>
  </si>
  <si>
    <t>Etain</t>
  </si>
  <si>
    <t>Vanadium</t>
  </si>
  <si>
    <t>Mercure</t>
  </si>
  <si>
    <t>Argent</t>
  </si>
  <si>
    <t>Aluminum</t>
  </si>
  <si>
    <t>Cyanures</t>
  </si>
  <si>
    <t>Chlor active</t>
  </si>
  <si>
    <t>janvier</t>
  </si>
  <si>
    <t>février</t>
  </si>
  <si>
    <t>mars</t>
  </si>
  <si>
    <t>avril</t>
  </si>
  <si>
    <t xml:space="preserve">mai </t>
  </si>
  <si>
    <t>juin</t>
  </si>
  <si>
    <t>juillet</t>
  </si>
  <si>
    <t>septembre</t>
  </si>
  <si>
    <t>octobre</t>
  </si>
  <si>
    <t>novembre</t>
  </si>
  <si>
    <t>décembre</t>
  </si>
  <si>
    <t xml:space="preserve">août </t>
  </si>
  <si>
    <t>Profil Arbed Differdange</t>
  </si>
  <si>
    <t>Tungstène</t>
  </si>
  <si>
    <t>moyenne</t>
  </si>
  <si>
    <t>individuel</t>
  </si>
  <si>
    <t>Thungstène</t>
  </si>
  <si>
    <t>Cadmium</t>
  </si>
  <si>
    <t>Molybdène</t>
  </si>
  <si>
    <t>2,0 mg/l</t>
  </si>
  <si>
    <t>0,5 mg/l</t>
  </si>
  <si>
    <t>0,1 mg/l</t>
  </si>
  <si>
    <t>2 mg/l</t>
  </si>
  <si>
    <t>0,10 mg/l</t>
  </si>
  <si>
    <t>0,010 mg/l</t>
  </si>
  <si>
    <t>1 mg/l</t>
  </si>
  <si>
    <t>5 mg/l</t>
  </si>
  <si>
    <t>0,2/0,5 mg/l</t>
  </si>
  <si>
    <t>Fe</t>
  </si>
  <si>
    <t>Cu</t>
  </si>
  <si>
    <t>Zn</t>
  </si>
  <si>
    <t>Pb</t>
  </si>
  <si>
    <t>Cd</t>
  </si>
  <si>
    <t>Ni</t>
  </si>
  <si>
    <t>Hg</t>
  </si>
  <si>
    <t>Ar</t>
  </si>
  <si>
    <t>Al</t>
  </si>
  <si>
    <t>Cl</t>
  </si>
  <si>
    <t>Cr tot</t>
  </si>
  <si>
    <t>Co</t>
  </si>
  <si>
    <t>Sn</t>
  </si>
  <si>
    <t>Mo</t>
  </si>
  <si>
    <t>Cn</t>
  </si>
  <si>
    <t>V</t>
  </si>
  <si>
    <t>W</t>
  </si>
  <si>
    <t>Date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</si>
  <si>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</si>
  <si>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</si>
  <si>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</si>
  <si>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</si>
  <si>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</si>
  <si>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</si>
  <si>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</si>
  <si>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</si>
  <si>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</si>
  <si>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</si>
  <si>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</si>
  <si>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</si>
  <si>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Moyenne</t>
  </si>
  <si>
    <t>Paramètre</t>
  </si>
  <si>
    <t>Température</t>
  </si>
  <si>
    <t>pH</t>
  </si>
  <si>
    <t>Cyanures libre</t>
  </si>
  <si>
    <t>Chlore actif</t>
  </si>
  <si>
    <t>Fer total</t>
  </si>
  <si>
    <t>Suspension</t>
  </si>
  <si>
    <t>Aspect</t>
  </si>
  <si>
    <t>DCO</t>
  </si>
  <si>
    <t>AOX</t>
  </si>
  <si>
    <t>Hydrocarbures</t>
  </si>
  <si>
    <t>Unité</t>
  </si>
  <si>
    <t>Limite</t>
  </si>
  <si>
    <t>°C</t>
  </si>
  <si>
    <t>mg/l</t>
  </si>
  <si>
    <t>ml/l</t>
  </si>
  <si>
    <r>
      <t>NH</t>
    </r>
    <r>
      <rPr>
        <vertAlign val="subscript"/>
        <sz val="10"/>
        <rFont val="Arial"/>
        <family val="2"/>
      </rPr>
      <t>4</t>
    </r>
  </si>
  <si>
    <r>
      <t>mg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/l</t>
    </r>
  </si>
  <si>
    <t>6,5 - 9,5</t>
  </si>
  <si>
    <t xml:space="preserve">Station </t>
  </si>
  <si>
    <t>Etang</t>
  </si>
  <si>
    <t>Valeur</t>
  </si>
  <si>
    <t>Nombre</t>
  </si>
  <si>
    <t>Non conforme</t>
  </si>
  <si>
    <t>Débit moyen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</si>
  <si>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</si>
  <si>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Turbidité</t>
  </si>
  <si>
    <t>%</t>
  </si>
  <si>
    <t>1 - 4</t>
  </si>
  <si>
    <t>Conductivité</t>
  </si>
  <si>
    <t>Phosphore total</t>
  </si>
  <si>
    <t>Nitrites</t>
  </si>
  <si>
    <t>Ammonium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</si>
  <si>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/jour</t>
    </r>
  </si>
  <si>
    <t>6,5 - 9</t>
  </si>
  <si>
    <t>Fer (Fe)</t>
  </si>
  <si>
    <t>Zinc (Zn)</t>
  </si>
  <si>
    <t>Plomb (Pb)</t>
  </si>
  <si>
    <t>Nickel (Ni)</t>
  </si>
  <si>
    <t>Cadmium (Cd)</t>
  </si>
  <si>
    <t>Cuivre (Cu)</t>
  </si>
  <si>
    <t>Arsenic (As)</t>
  </si>
  <si>
    <t>Mercure (Hg)</t>
  </si>
  <si>
    <t xml:space="preserve">Chrome tot (Cr tot) </t>
  </si>
  <si>
    <t xml:space="preserve">Chrome VI (Cr VI) </t>
  </si>
  <si>
    <t>°F</t>
  </si>
  <si>
    <t>Ammonium (NH4)</t>
  </si>
  <si>
    <t>Titre alcalimétrique complet (TAC)</t>
  </si>
  <si>
    <t>Titre alcalimétrique (TA)</t>
  </si>
  <si>
    <t>Dureté de l'eau (TH)</t>
  </si>
  <si>
    <t>Sodium (Na)</t>
  </si>
  <si>
    <t>Potassium (K)</t>
  </si>
  <si>
    <t>Calcium (Ca)</t>
  </si>
  <si>
    <t>Magnésium (Mg)</t>
  </si>
  <si>
    <t>Sulfate (SO4)</t>
  </si>
  <si>
    <t>Chlore (Cl)</t>
  </si>
  <si>
    <t>Fluor (F)</t>
  </si>
  <si>
    <t>Nitrite (NO2)</t>
  </si>
  <si>
    <t>Nitrate (NO3)</t>
  </si>
  <si>
    <t>Azote total (N tot)</t>
  </si>
  <si>
    <t>Phosphore total (P tot)</t>
  </si>
  <si>
    <t>DBO5</t>
  </si>
  <si>
    <t>mg O2/l</t>
  </si>
  <si>
    <t>MES</t>
  </si>
  <si>
    <t>Phénol</t>
  </si>
  <si>
    <t>mg Cl/l</t>
  </si>
  <si>
    <t>Cyanure libre (CN libre)</t>
  </si>
  <si>
    <t>Débit</t>
  </si>
  <si>
    <t>Mois</t>
  </si>
  <si>
    <t xml:space="preserve">Débit </t>
  </si>
  <si>
    <t>m3/sem.</t>
  </si>
  <si>
    <t>Station de traitement</t>
  </si>
  <si>
    <t>Titane</t>
  </si>
  <si>
    <t>/</t>
  </si>
  <si>
    <t>Lieu</t>
  </si>
  <si>
    <t>Valeur moy.</t>
  </si>
  <si>
    <t>Valeur max.</t>
  </si>
  <si>
    <t>Echantillonneur - égout</t>
  </si>
  <si>
    <t>m3/h</t>
  </si>
  <si>
    <t>DCO (sortie)</t>
  </si>
  <si>
    <t>P tot (sortie)</t>
  </si>
  <si>
    <t>N tot (sortie)</t>
  </si>
  <si>
    <t>N tot (entrée)</t>
  </si>
  <si>
    <t>DBO-5 (sortie)</t>
  </si>
  <si>
    <t>NH4 (sortie)</t>
  </si>
  <si>
    <t>AOX (sortie)</t>
  </si>
  <si>
    <t>pH (sortie)</t>
  </si>
  <si>
    <t>MES (sortie)</t>
  </si>
  <si>
    <t>Débit (entrée)</t>
  </si>
  <si>
    <t>Débit (sortie)</t>
  </si>
  <si>
    <r>
      <rPr>
        <sz val="10"/>
        <rFont val="Calibri"/>
        <family val="2"/>
      </rPr>
      <t>µ</t>
    </r>
    <r>
      <rPr>
        <sz val="10"/>
        <rFont val="Arial"/>
        <family val="2"/>
      </rPr>
      <t>S</t>
    </r>
    <r>
      <rPr>
        <sz val="10"/>
        <rFont val="Arial"/>
        <family val="2"/>
      </rPr>
      <t>/cm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</si>
  <si>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</si>
  <si>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</si>
  <si>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</si>
  <si>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</si>
  <si>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</si>
  <si>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</si>
  <si>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</si>
  <si>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</si>
  <si>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</si>
  <si>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</si>
  <si>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</si>
  <si>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Mittelwert</t>
  </si>
  <si>
    <t>Anzahl</t>
  </si>
  <si>
    <t>Monat</t>
  </si>
  <si>
    <t>Ort</t>
  </si>
  <si>
    <t>Einheit</t>
  </si>
  <si>
    <t>Grenzwert</t>
  </si>
  <si>
    <t>Parameter</t>
  </si>
  <si>
    <t>Anzahl überschritten</t>
  </si>
  <si>
    <t>Temperatur</t>
  </si>
  <si>
    <t>6,5 - 9,0</t>
  </si>
  <si>
    <t>Leitfähigkeit</t>
  </si>
  <si>
    <t>Abf. Stoffe</t>
  </si>
  <si>
    <r>
      <t>C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- Index</t>
    </r>
  </si>
  <si>
    <t>ph-Wert (vor Ort)</t>
  </si>
  <si>
    <t>ph-Wert (Labor)</t>
  </si>
  <si>
    <t>Cyanide ges.</t>
  </si>
  <si>
    <t>Blei (Pb)</t>
  </si>
  <si>
    <t>Kupfer (Cu)</t>
  </si>
  <si>
    <t>Quecksilber (Hg)</t>
  </si>
  <si>
    <t>Zink (Zn)</t>
  </si>
  <si>
    <t>GIC*L, Ubergabepunkt W1</t>
  </si>
  <si>
    <t>Tire Plant, Ubergabepunkt W2</t>
  </si>
  <si>
    <t>St_moy</t>
  </si>
  <si>
    <t>BS_moy</t>
  </si>
  <si>
    <t>6 - 9</t>
  </si>
  <si>
    <t>kg/j/usine</t>
  </si>
  <si>
    <t>Antimoine (Sb)</t>
  </si>
  <si>
    <t>Chrome (Cr)</t>
  </si>
  <si>
    <t>ug/l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</si>
  <si>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4</t>
    </r>
  </si>
  <si>
    <r>
      <t>N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4</t>
    </r>
  </si>
  <si>
    <t>P tot</t>
  </si>
  <si>
    <t>V rejets</t>
  </si>
  <si>
    <t>DBO-5</t>
  </si>
  <si>
    <r>
      <t>m</t>
    </r>
    <r>
      <rPr>
        <vertAlign val="superscript"/>
        <sz val="10"/>
        <rFont val="Arial"/>
        <family val="2"/>
      </rPr>
      <t>3</t>
    </r>
  </si>
  <si>
    <t>Bonjour,</t>
  </si>
  <si>
    <t>Ci-joint quelques informations utiles à l'utilisation du ficheir en question:</t>
  </si>
  <si>
    <t>- ne modifier pas la structure du tableau en ajoutant ou supprimant des lignes ou colonnes</t>
  </si>
  <si>
    <t>- utiliser uniquemenet l'onglet qui vous concerne</t>
  </si>
  <si>
    <t>- en cas de question ou d'erreur au niveau du tableau prière de me contacter au 24 556 328 ou par mail à dominique.manetta@eau.etat.lu</t>
  </si>
  <si>
    <t>- prière de télécharger le présent fichier de façon régulière afin d'utiliser toujours la dernière version</t>
  </si>
  <si>
    <t>Merci pour votre compréhension et votre aide, cordialement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</si>
</sst>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1" xfId="0" applyFon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Font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2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2" fontId="0" fillId="0" borderId="15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2" fontId="0" fillId="0" borderId="44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2" fontId="0" fillId="0" borderId="35" xfId="0" applyNumberForma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 applyProtection="1">
      <alignment horizontal="center"/>
      <protection locked="0"/>
    </xf>
    <xf numFmtId="2" fontId="0" fillId="0" borderId="37" xfId="0" applyNumberFormat="1" applyBorder="1" applyAlignment="1" applyProtection="1">
      <alignment horizontal="center"/>
      <protection locked="0"/>
    </xf>
    <xf numFmtId="2" fontId="0" fillId="0" borderId="45" xfId="0" applyNumberFormat="1" applyBorder="1" applyAlignment="1" applyProtection="1">
      <alignment horizontal="center"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6.8515625" style="0" customWidth="1"/>
  </cols>
  <sheetData>
    <row r="1" ht="12.75">
      <c r="A1" s="78" t="s">
        <v>210</v>
      </c>
    </row>
    <row r="2" ht="12.75">
      <c r="A2" s="78" t="s">
        <v>211</v>
      </c>
    </row>
    <row r="3" ht="12.75">
      <c r="A3" s="79" t="s">
        <v>213</v>
      </c>
    </row>
    <row r="4" ht="12.75">
      <c r="A4" s="79" t="s">
        <v>212</v>
      </c>
    </row>
    <row r="5" ht="12.75">
      <c r="A5" s="79" t="s">
        <v>214</v>
      </c>
    </row>
    <row r="6" ht="12.75">
      <c r="A6" s="79" t="s">
        <v>215</v>
      </c>
    </row>
    <row r="7" ht="12.75">
      <c r="A7" s="78" t="s">
        <v>216</v>
      </c>
    </row>
  </sheetData>
  <sheetProtection password="BF3C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7"/>
  <sheetViews>
    <sheetView zoomScale="80" zoomScaleNormal="80" zoomScalePageLayoutView="0" workbookViewId="0" topLeftCell="A1">
      <selection activeCell="H6" sqref="H6"/>
    </sheetView>
  </sheetViews>
  <sheetFormatPr defaultColWidth="9.140625" defaultRowHeight="12.75"/>
  <cols>
    <col min="1" max="1" width="13.140625" style="0" bestFit="1" customWidth="1"/>
    <col min="4" max="5" width="9.140625" style="0" hidden="1" customWidth="1"/>
  </cols>
  <sheetData>
    <row r="1" spans="1:28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35" ht="13.5" thickBot="1">
      <c r="A2" s="10"/>
      <c r="B2" s="10"/>
      <c r="C2" s="15" t="s">
        <v>141</v>
      </c>
      <c r="D2" s="28"/>
      <c r="E2" s="28"/>
      <c r="F2" s="95" t="s">
        <v>60</v>
      </c>
      <c r="G2" s="95"/>
      <c r="H2" s="95" t="s">
        <v>61</v>
      </c>
      <c r="I2" s="95"/>
      <c r="J2" s="95" t="s">
        <v>62</v>
      </c>
      <c r="K2" s="95"/>
      <c r="L2" s="95" t="s">
        <v>63</v>
      </c>
      <c r="M2" s="95"/>
      <c r="N2" s="95" t="s">
        <v>64</v>
      </c>
      <c r="O2" s="95"/>
      <c r="P2" s="95" t="s">
        <v>65</v>
      </c>
      <c r="Q2" s="95"/>
      <c r="R2" s="95" t="s">
        <v>66</v>
      </c>
      <c r="S2" s="95"/>
      <c r="T2" s="95" t="s">
        <v>67</v>
      </c>
      <c r="U2" s="95"/>
      <c r="V2" s="95" t="s">
        <v>68</v>
      </c>
      <c r="W2" s="95"/>
      <c r="X2" s="95" t="s">
        <v>69</v>
      </c>
      <c r="Y2" s="95"/>
      <c r="Z2" s="95" t="s">
        <v>70</v>
      </c>
      <c r="AA2" s="95"/>
      <c r="AB2" s="95" t="s">
        <v>71</v>
      </c>
      <c r="AC2" s="95"/>
      <c r="AD2" s="96" t="s">
        <v>72</v>
      </c>
      <c r="AE2" s="96"/>
      <c r="AF2" s="96" t="s">
        <v>95</v>
      </c>
      <c r="AG2" s="96"/>
      <c r="AH2" s="96" t="s">
        <v>96</v>
      </c>
      <c r="AI2" s="95"/>
    </row>
    <row r="3" spans="1:35" ht="12.75">
      <c r="A3" s="29" t="s">
        <v>73</v>
      </c>
      <c r="B3" s="30" t="s">
        <v>84</v>
      </c>
      <c r="C3" s="30" t="s">
        <v>85</v>
      </c>
      <c r="D3" s="35"/>
      <c r="E3" s="35"/>
      <c r="F3" s="18" t="s">
        <v>197</v>
      </c>
      <c r="G3" s="17" t="s">
        <v>198</v>
      </c>
      <c r="H3" s="18" t="s">
        <v>197</v>
      </c>
      <c r="I3" s="17" t="s">
        <v>198</v>
      </c>
      <c r="J3" s="18" t="s">
        <v>197</v>
      </c>
      <c r="K3" s="17" t="s">
        <v>198</v>
      </c>
      <c r="L3" s="18" t="s">
        <v>197</v>
      </c>
      <c r="M3" s="17" t="s">
        <v>198</v>
      </c>
      <c r="N3" s="18" t="s">
        <v>197</v>
      </c>
      <c r="O3" s="17" t="s">
        <v>198</v>
      </c>
      <c r="P3" s="18" t="s">
        <v>197</v>
      </c>
      <c r="Q3" s="17" t="s">
        <v>198</v>
      </c>
      <c r="R3" s="18" t="s">
        <v>197</v>
      </c>
      <c r="S3" s="17" t="s">
        <v>198</v>
      </c>
      <c r="T3" s="18" t="s">
        <v>197</v>
      </c>
      <c r="U3" s="17" t="s">
        <v>198</v>
      </c>
      <c r="V3" s="18" t="s">
        <v>197</v>
      </c>
      <c r="W3" s="17" t="s">
        <v>198</v>
      </c>
      <c r="X3" s="18" t="s">
        <v>197</v>
      </c>
      <c r="Y3" s="17" t="s">
        <v>198</v>
      </c>
      <c r="Z3" s="18" t="s">
        <v>197</v>
      </c>
      <c r="AA3" s="17" t="s">
        <v>198</v>
      </c>
      <c r="AB3" s="18" t="s">
        <v>197</v>
      </c>
      <c r="AC3" s="17" t="s">
        <v>198</v>
      </c>
      <c r="AD3" s="18" t="s">
        <v>197</v>
      </c>
      <c r="AE3" s="17" t="s">
        <v>198</v>
      </c>
      <c r="AF3" s="18" t="s">
        <v>197</v>
      </c>
      <c r="AG3" s="17" t="s">
        <v>198</v>
      </c>
      <c r="AH3" s="18" t="s">
        <v>197</v>
      </c>
      <c r="AI3" s="61" t="s">
        <v>198</v>
      </c>
    </row>
    <row r="4" spans="1:35" ht="12.75">
      <c r="A4" s="66" t="s">
        <v>140</v>
      </c>
      <c r="B4" s="16" t="s">
        <v>151</v>
      </c>
      <c r="C4" s="65"/>
      <c r="D4" s="35"/>
      <c r="E4" s="35"/>
      <c r="F4" s="89"/>
      <c r="G4" s="90"/>
      <c r="H4" s="89"/>
      <c r="I4" s="90"/>
      <c r="J4" s="89"/>
      <c r="K4" s="90"/>
      <c r="L4" s="89"/>
      <c r="M4" s="90"/>
      <c r="N4" s="89"/>
      <c r="O4" s="90"/>
      <c r="P4" s="89"/>
      <c r="Q4" s="90"/>
      <c r="R4" s="89"/>
      <c r="S4" s="90"/>
      <c r="T4" s="89"/>
      <c r="U4" s="90"/>
      <c r="V4" s="89"/>
      <c r="W4" s="90"/>
      <c r="X4" s="89"/>
      <c r="Y4" s="90"/>
      <c r="Z4" s="89"/>
      <c r="AA4" s="90"/>
      <c r="AB4" s="89"/>
      <c r="AC4" s="90"/>
      <c r="AD4" s="43" t="e">
        <f aca="true" t="shared" si="0" ref="AD4:AE11">AVERAGE(F4,H4,J4,L4,N4,P4,R4,T4,V4,X4,Z4,AB4)</f>
        <v>#DIV/0!</v>
      </c>
      <c r="AE4" s="41" t="e">
        <f t="shared" si="0"/>
        <v>#DIV/0!</v>
      </c>
      <c r="AF4" s="31">
        <f aca="true" t="shared" si="1" ref="AF4:AG6">COUNT(F4,H4,J4,L4,N4,P4,R4,T4,V4,X4,Z4,AB4)</f>
        <v>0</v>
      </c>
      <c r="AG4" s="34">
        <f t="shared" si="1"/>
        <v>0</v>
      </c>
      <c r="AH4" s="39"/>
      <c r="AI4" s="40"/>
    </row>
    <row r="5" spans="1:35" ht="12.75">
      <c r="A5" s="26" t="s">
        <v>102</v>
      </c>
      <c r="B5" s="13" t="s">
        <v>163</v>
      </c>
      <c r="C5" s="11"/>
      <c r="D5" s="36"/>
      <c r="E5" s="36"/>
      <c r="F5" s="80"/>
      <c r="G5" s="81"/>
      <c r="H5" s="80"/>
      <c r="I5" s="81"/>
      <c r="J5" s="80"/>
      <c r="K5" s="81"/>
      <c r="L5" s="80"/>
      <c r="M5" s="81"/>
      <c r="N5" s="80"/>
      <c r="O5" s="81"/>
      <c r="P5" s="80"/>
      <c r="Q5" s="81"/>
      <c r="R5" s="80"/>
      <c r="S5" s="81"/>
      <c r="T5" s="80"/>
      <c r="U5" s="81"/>
      <c r="V5" s="80"/>
      <c r="W5" s="81"/>
      <c r="X5" s="80"/>
      <c r="Y5" s="81"/>
      <c r="Z5" s="80"/>
      <c r="AA5" s="81"/>
      <c r="AB5" s="80"/>
      <c r="AC5" s="82"/>
      <c r="AD5" s="43" t="e">
        <f t="shared" si="0"/>
        <v>#DIV/0!</v>
      </c>
      <c r="AE5" s="41" t="e">
        <f t="shared" si="0"/>
        <v>#DIV/0!</v>
      </c>
      <c r="AF5" s="31">
        <f t="shared" si="1"/>
        <v>0</v>
      </c>
      <c r="AG5" s="34">
        <f t="shared" si="1"/>
        <v>0</v>
      </c>
      <c r="AH5" s="39"/>
      <c r="AI5" s="40"/>
    </row>
    <row r="6" spans="1:35" ht="12.75">
      <c r="A6" s="26" t="s">
        <v>74</v>
      </c>
      <c r="B6" s="13" t="s">
        <v>86</v>
      </c>
      <c r="C6" s="40">
        <v>25</v>
      </c>
      <c r="D6" s="37"/>
      <c r="E6" s="37"/>
      <c r="F6" s="80"/>
      <c r="G6" s="81"/>
      <c r="H6" s="80"/>
      <c r="I6" s="81"/>
      <c r="J6" s="80"/>
      <c r="K6" s="81"/>
      <c r="L6" s="80"/>
      <c r="M6" s="81"/>
      <c r="N6" s="80"/>
      <c r="O6" s="81"/>
      <c r="P6" s="80"/>
      <c r="Q6" s="81"/>
      <c r="R6" s="80"/>
      <c r="S6" s="81"/>
      <c r="T6" s="80"/>
      <c r="U6" s="81"/>
      <c r="V6" s="80"/>
      <c r="W6" s="81"/>
      <c r="X6" s="80"/>
      <c r="Y6" s="81"/>
      <c r="Z6" s="80"/>
      <c r="AA6" s="81"/>
      <c r="AB6" s="80"/>
      <c r="AC6" s="82"/>
      <c r="AD6" s="43" t="e">
        <f t="shared" si="0"/>
        <v>#DIV/0!</v>
      </c>
      <c r="AE6" s="41" t="e">
        <f t="shared" si="0"/>
        <v>#DIV/0!</v>
      </c>
      <c r="AF6" s="31">
        <f t="shared" si="1"/>
        <v>0</v>
      </c>
      <c r="AG6" s="34">
        <f t="shared" si="1"/>
        <v>0</v>
      </c>
      <c r="AH6" s="39">
        <f>(COUNTIF(F6,"&gt;"&amp;C6)+COUNTIF(H6,"&gt;"&amp;C6)+COUNTIF(J6,"&gt;"&amp;C6)+COUNTIF(L6,"&gt;"&amp;C6)+COUNTIF(N6,"&gt;"&amp;C6)+COUNTIF(P6,"&gt;"&amp;C6)+COUNTIF(R6,"&gt;"&amp;C6)+COUNTIF(T6,"&gt;"&amp;C6)+COUNTIF(V6,"&gt;"&amp;C6)+COUNTIF(X6,"&gt;"&amp;C6)+COUNTIF(Z6,"&gt;"&amp;C6)+COUNTIF(AB6,"&gt;"&amp;C6))</f>
        <v>0</v>
      </c>
      <c r="AI6" s="40">
        <f>(COUNTIF(G6,"&gt;"&amp;C6)+COUNTIF(I6,"&gt;"&amp;C6)+COUNTIF(K6,"&gt;"&amp;C6)+COUNTIF(M6,"&gt;"&amp;C6)+COUNTIF(O6,"&gt;"&amp;C6)+COUNTIF(Q6,"&gt;"&amp;C6)+COUNTIF(S6,"&gt;"&amp;C6)+COUNTIF(U6,"&gt;"&amp;C6)+COUNTIF(W6,"&gt;"&amp;C6)+COUNTIF(Y6,"&gt;"&amp;C6)+COUNTIF(AA6,"&gt;"&amp;C6)+COUNTIF(AC6,"&gt;"&amp;C6))</f>
        <v>0</v>
      </c>
    </row>
    <row r="7" spans="1:35" ht="12.75">
      <c r="A7" s="19" t="s">
        <v>75</v>
      </c>
      <c r="B7" s="13" t="s">
        <v>87</v>
      </c>
      <c r="C7" s="67" t="s">
        <v>199</v>
      </c>
      <c r="D7" s="20">
        <v>6</v>
      </c>
      <c r="E7" s="20">
        <v>9</v>
      </c>
      <c r="F7" s="80"/>
      <c r="G7" s="82"/>
      <c r="H7" s="80"/>
      <c r="I7" s="82"/>
      <c r="J7" s="80"/>
      <c r="K7" s="82"/>
      <c r="L7" s="80"/>
      <c r="M7" s="82"/>
      <c r="N7" s="80"/>
      <c r="O7" s="82"/>
      <c r="P7" s="80"/>
      <c r="Q7" s="81"/>
      <c r="R7" s="80"/>
      <c r="S7" s="82"/>
      <c r="T7" s="80"/>
      <c r="U7" s="82"/>
      <c r="V7" s="80"/>
      <c r="W7" s="82"/>
      <c r="X7" s="80"/>
      <c r="Y7" s="82"/>
      <c r="Z7" s="80"/>
      <c r="AA7" s="82"/>
      <c r="AB7" s="83"/>
      <c r="AC7" s="82"/>
      <c r="AD7" s="43" t="e">
        <f t="shared" si="0"/>
        <v>#DIV/0!</v>
      </c>
      <c r="AE7" s="41" t="e">
        <f t="shared" si="0"/>
        <v>#DIV/0!</v>
      </c>
      <c r="AF7" s="31">
        <f aca="true" t="shared" si="2" ref="AF7:AG10">COUNT(F7,H7,J7,L7,N7,P7,R7,T7,V7,X7,Z7,AB7)</f>
        <v>0</v>
      </c>
      <c r="AG7" s="34">
        <f t="shared" si="2"/>
        <v>0</v>
      </c>
      <c r="AH7" s="39">
        <f>(COUNTIF(F7,"&gt;"&amp;E7)+COUNTIF(H7,"&gt;"&amp;E7)+COUNTIF(J7,"&gt;"&amp;E7)+COUNTIF(L7,"&gt;"&amp;E7)+COUNTIF(N7,"&gt;"&amp;E7)+COUNTIF(P7,"&gt;"&amp;E7)+COUNTIF(R7,"&gt;"&amp;E7)+COUNTIF(T7,"&gt;"&amp;E7)+COUNTIF(V7,"&gt;"&amp;E7)+COUNTIF(X7,"&gt;"&amp;E7)+COUNTIF(Z7,"&gt;"&amp;E7)+COUNTIF(AB7,"&gt;"&amp;E7)+COUNTIF(F7,"&lt;"&amp;D7)+COUNTIF(H7,"&lt;"&amp;D7)+COUNTIF(J7,"&lt;"&amp;D7)+COUNTIF(L7,"&lt;"&amp;D7)+COUNTIF(N7,"&lt;"&amp;D7)+COUNTIF(P7,"&lt;"&amp;D7)+COUNTIF(R7,"&lt;"&amp;D7)+COUNTIF(T7,"&lt;"&amp;D7)+COUNTIF(V7,"&lt;"&amp;D7)+COUNTIF(X7,"&lt;"&amp;D7)+COUNTIF(Z7,"&lt;"&amp;D7)+COUNTIF(AB7,"&lt;"&amp;D7))</f>
        <v>0</v>
      </c>
      <c r="AI7" s="40">
        <f>(COUNTIF(G7,"&gt;"&amp;E7)+COUNTIF(I7,"&gt;"&amp;E7)+COUNTIF(K7,"&gt;"&amp;E7)+COUNTIF(M7,"&gt;"&amp;E7)+COUNTIF(O7,"&gt;"&amp;E7)+COUNTIF(Q7,"&gt;"&amp;E7)+COUNTIF(S7,"&gt;"&amp;E7)+COUNTIF(U7,"&gt;"&amp;E7)+COUNTIF(W7,"&gt;"&amp;E7)+COUNTIF(Y7,"&gt;"&amp;E7)+COUNTIF(AA7,"&gt;"&amp;E7)+COUNTIF(AC7,"&gt;"&amp;E7)+COUNTIF(G7,"&lt;"&amp;D7)+COUNTIF(I7,"&lt;"&amp;D7)+COUNTIF(K7,"&lt;"&amp;D7)+COUNTIF(M7,"&lt;"&amp;D7)+COUNTIF(O7,"&lt;"&amp;D7)+COUNTIF(Q7,"&lt;"&amp;D7)+COUNTIF(S7,"&lt;"&amp;D7)+COUNTIF(U7,"&lt;"&amp;D7)+COUNTIF(W7,"&lt;"&amp;D7)+COUNTIF(Y7,"&lt;"&amp;D7)+COUNTIF(AA7,"&lt;"&amp;D7)+COUNTIF(AC7,"&lt;"&amp;D7))</f>
        <v>0</v>
      </c>
    </row>
    <row r="8" spans="1:35" ht="12.75">
      <c r="A8" s="26" t="s">
        <v>113</v>
      </c>
      <c r="B8" s="13" t="s">
        <v>87</v>
      </c>
      <c r="C8" s="11">
        <v>0.5</v>
      </c>
      <c r="D8" s="36"/>
      <c r="E8" s="36"/>
      <c r="F8" s="80"/>
      <c r="G8" s="81"/>
      <c r="H8" s="80"/>
      <c r="I8" s="81"/>
      <c r="J8" s="80"/>
      <c r="K8" s="81"/>
      <c r="L8" s="80"/>
      <c r="M8" s="81"/>
      <c r="N8" s="80"/>
      <c r="O8" s="81"/>
      <c r="P8" s="80"/>
      <c r="Q8" s="81"/>
      <c r="R8" s="80"/>
      <c r="S8" s="81"/>
      <c r="T8" s="80"/>
      <c r="U8" s="81"/>
      <c r="V8" s="80"/>
      <c r="W8" s="81"/>
      <c r="X8" s="80"/>
      <c r="Y8" s="81"/>
      <c r="Z8" s="80"/>
      <c r="AA8" s="81"/>
      <c r="AB8" s="80"/>
      <c r="AC8" s="82"/>
      <c r="AD8" s="43" t="e">
        <f t="shared" si="0"/>
        <v>#DIV/0!</v>
      </c>
      <c r="AE8" s="41" t="e">
        <f t="shared" si="0"/>
        <v>#DIV/0!</v>
      </c>
      <c r="AF8" s="31">
        <f t="shared" si="2"/>
        <v>0</v>
      </c>
      <c r="AG8" s="34">
        <f t="shared" si="2"/>
        <v>0</v>
      </c>
      <c r="AH8" s="39">
        <f>(COUNTIF(F8,"&gt;"&amp;C8)+COUNTIF(H8,"&gt;"&amp;C8)+COUNTIF(J8,"&gt;"&amp;C8)+COUNTIF(L8,"&gt;"&amp;C8)+COUNTIF(N8,"&gt;"&amp;C8)+COUNTIF(P8,"&gt;"&amp;C8)+COUNTIF(R8,"&gt;"&amp;C8)+COUNTIF(T8,"&gt;"&amp;C8)+COUNTIF(V8,"&gt;"&amp;C8)+COUNTIF(X8,"&gt;"&amp;C8)+COUNTIF(Z8,"&gt;"&amp;C8)+COUNTIF(AB8,"&gt;"&amp;C8))</f>
        <v>0</v>
      </c>
      <c r="AI8" s="40">
        <f>(COUNTIF(G8,"&gt;"&amp;C8)+COUNTIF(I8,"&gt;"&amp;C8)+COUNTIF(K8,"&gt;"&amp;C8)+COUNTIF(M8,"&gt;"&amp;C8)+COUNTIF(O8,"&gt;"&amp;C8)+COUNTIF(Q8,"&gt;"&amp;C8)+COUNTIF(S8,"&gt;"&amp;C8)+COUNTIF(U8,"&gt;"&amp;C8)+COUNTIF(W8,"&gt;"&amp;C8)+COUNTIF(Y8,"&gt;"&amp;C8)+COUNTIF(AA8,"&gt;"&amp;C8)+COUNTIF(AC8,"&gt;"&amp;C8))</f>
        <v>0</v>
      </c>
    </row>
    <row r="9" spans="1:35" ht="12.75">
      <c r="A9" s="26" t="s">
        <v>202</v>
      </c>
      <c r="B9" s="13" t="s">
        <v>87</v>
      </c>
      <c r="C9" s="14">
        <v>0.5</v>
      </c>
      <c r="D9" s="37"/>
      <c r="E9" s="37"/>
      <c r="F9" s="80"/>
      <c r="G9" s="81"/>
      <c r="H9" s="80"/>
      <c r="I9" s="81"/>
      <c r="J9" s="80"/>
      <c r="K9" s="81"/>
      <c r="L9" s="80"/>
      <c r="M9" s="81"/>
      <c r="N9" s="80"/>
      <c r="O9" s="81"/>
      <c r="P9" s="80"/>
      <c r="Q9" s="81"/>
      <c r="R9" s="80"/>
      <c r="S9" s="81"/>
      <c r="T9" s="80"/>
      <c r="U9" s="81"/>
      <c r="V9" s="80"/>
      <c r="W9" s="81"/>
      <c r="X9" s="80"/>
      <c r="Y9" s="81"/>
      <c r="Z9" s="80"/>
      <c r="AA9" s="81"/>
      <c r="AB9" s="80"/>
      <c r="AC9" s="82"/>
      <c r="AD9" s="43" t="e">
        <f t="shared" si="0"/>
        <v>#DIV/0!</v>
      </c>
      <c r="AE9" s="41" t="e">
        <f t="shared" si="0"/>
        <v>#DIV/0!</v>
      </c>
      <c r="AF9" s="31">
        <f t="shared" si="2"/>
        <v>0</v>
      </c>
      <c r="AG9" s="34">
        <f t="shared" si="2"/>
        <v>0</v>
      </c>
      <c r="AH9" s="39">
        <f>(COUNTIF(F9,"&gt;"&amp;C9)+COUNTIF(H9,"&gt;"&amp;C9)+COUNTIF(J9,"&gt;"&amp;C9)+COUNTIF(L9,"&gt;"&amp;C9)+COUNTIF(N9,"&gt;"&amp;C9)+COUNTIF(P9,"&gt;"&amp;C9)+COUNTIF(R9,"&gt;"&amp;C9)+COUNTIF(T9,"&gt;"&amp;C9)+COUNTIF(V9,"&gt;"&amp;C9)+COUNTIF(X9,"&gt;"&amp;C9)+COUNTIF(Z9,"&gt;"&amp;C9)+COUNTIF(AB9,"&gt;"&amp;C9))</f>
        <v>0</v>
      </c>
      <c r="AI9" s="40">
        <f>(COUNTIF(G9,"&gt;"&amp;C9)+COUNTIF(I9,"&gt;"&amp;C9)+COUNTIF(K9,"&gt;"&amp;C9)+COUNTIF(M9,"&gt;"&amp;C9)+COUNTIF(O9,"&gt;"&amp;C9)+COUNTIF(Q9,"&gt;"&amp;C9)+COUNTIF(S9,"&gt;"&amp;C9)+COUNTIF(U9,"&gt;"&amp;C9)+COUNTIF(W9,"&gt;"&amp;C9)+COUNTIF(Y9,"&gt;"&amp;C9)+COUNTIF(AA9,"&gt;"&amp;C9)+COUNTIF(AC9,"&gt;"&amp;C9))</f>
        <v>0</v>
      </c>
    </row>
    <row r="10" spans="1:35" ht="12.75">
      <c r="A10" s="26" t="s">
        <v>201</v>
      </c>
      <c r="B10" s="13" t="s">
        <v>87</v>
      </c>
      <c r="C10" s="11">
        <v>0.1</v>
      </c>
      <c r="D10" s="36"/>
      <c r="E10" s="36"/>
      <c r="F10" s="80"/>
      <c r="G10" s="81"/>
      <c r="H10" s="80"/>
      <c r="I10" s="81"/>
      <c r="J10" s="80"/>
      <c r="K10" s="81"/>
      <c r="L10" s="80"/>
      <c r="M10" s="91"/>
      <c r="N10" s="80"/>
      <c r="O10" s="81"/>
      <c r="P10" s="80"/>
      <c r="Q10" s="81"/>
      <c r="R10" s="80"/>
      <c r="S10" s="81"/>
      <c r="T10" s="80"/>
      <c r="U10" s="81"/>
      <c r="V10" s="80"/>
      <c r="W10" s="81"/>
      <c r="X10" s="80"/>
      <c r="Y10" s="81"/>
      <c r="Z10" s="80"/>
      <c r="AA10" s="81"/>
      <c r="AB10" s="80"/>
      <c r="AC10" s="82"/>
      <c r="AD10" s="43" t="e">
        <f t="shared" si="0"/>
        <v>#DIV/0!</v>
      </c>
      <c r="AE10" s="41" t="e">
        <f t="shared" si="0"/>
        <v>#DIV/0!</v>
      </c>
      <c r="AF10" s="31">
        <f t="shared" si="2"/>
        <v>0</v>
      </c>
      <c r="AG10" s="34">
        <f t="shared" si="2"/>
        <v>0</v>
      </c>
      <c r="AH10" s="39">
        <f>(COUNTIF(F10,"&gt;"&amp;C10)+COUNTIF(H10,"&gt;"&amp;C10)+COUNTIF(J10,"&gt;"&amp;C10)+COUNTIF(L10,"&gt;"&amp;C10)+COUNTIF(N10,"&gt;"&amp;C10)+COUNTIF(P10,"&gt;"&amp;C10)+COUNTIF(R10,"&gt;"&amp;C10)+COUNTIF(T10,"&gt;"&amp;C10)+COUNTIF(V10,"&gt;"&amp;C10)+COUNTIF(X10,"&gt;"&amp;C10)+COUNTIF(Z10,"&gt;"&amp;C10)+COUNTIF(AB10,"&gt;"&amp;C10))</f>
        <v>0</v>
      </c>
      <c r="AI10" s="40">
        <f>(COUNTIF(G10,"&gt;"&amp;C10)+COUNTIF(I10,"&gt;"&amp;C10)+COUNTIF(K10,"&gt;"&amp;C10)+COUNTIF(M10,"&gt;"&amp;C10)+COUNTIF(O10,"&gt;"&amp;C10)+COUNTIF(Q10,"&gt;"&amp;C10)+COUNTIF(S10,"&gt;"&amp;C10)+COUNTIF(U10,"&gt;"&amp;C10)+COUNTIF(W10,"&gt;"&amp;C10)+COUNTIF(Y10,"&gt;"&amp;C10)+COUNTIF(AA10,"&gt;"&amp;C10)+COUNTIF(AC10,"&gt;"&amp;C10))</f>
        <v>0</v>
      </c>
    </row>
    <row r="11" spans="1:35" ht="13.5" thickBot="1">
      <c r="A11" s="53" t="s">
        <v>127</v>
      </c>
      <c r="B11" s="23" t="s">
        <v>200</v>
      </c>
      <c r="C11" s="22">
        <v>2000</v>
      </c>
      <c r="D11" s="38"/>
      <c r="E11" s="38"/>
      <c r="F11" s="84"/>
      <c r="G11" s="85"/>
      <c r="H11" s="84"/>
      <c r="I11" s="85"/>
      <c r="J11" s="84"/>
      <c r="K11" s="85"/>
      <c r="L11" s="84"/>
      <c r="M11" s="85"/>
      <c r="N11" s="84"/>
      <c r="O11" s="85"/>
      <c r="P11" s="84"/>
      <c r="Q11" s="85"/>
      <c r="R11" s="84"/>
      <c r="S11" s="85"/>
      <c r="T11" s="84"/>
      <c r="U11" s="85"/>
      <c r="V11" s="84"/>
      <c r="W11" s="85"/>
      <c r="X11" s="84"/>
      <c r="Y11" s="85"/>
      <c r="Z11" s="84"/>
      <c r="AA11" s="85"/>
      <c r="AB11" s="84"/>
      <c r="AC11" s="86"/>
      <c r="AD11" s="48" t="e">
        <f t="shared" si="0"/>
        <v>#DIV/0!</v>
      </c>
      <c r="AE11" s="42" t="e">
        <f t="shared" si="0"/>
        <v>#DIV/0!</v>
      </c>
      <c r="AF11" s="57">
        <f>COUNT(F11,H11,J11,L11,N11,P11,R11,T11,V11,X11,Z11,AB11)</f>
        <v>0</v>
      </c>
      <c r="AG11" s="58">
        <f>COUNT(G11,I11,K11,M11,O11,Q11,S11,U11,W11,Y11,AA11,AC11)</f>
        <v>0</v>
      </c>
      <c r="AH11" s="49">
        <f>(COUNTIF(F11,"&gt;"&amp;C11)+COUNTIF(H11,"&gt;"&amp;C11)+COUNTIF(J11,"&gt;"&amp;C11)+COUNTIF(L11,"&gt;"&amp;C11)+COUNTIF(N11,"&gt;"&amp;C11)+COUNTIF(P11,"&gt;"&amp;C11)+COUNTIF(R11,"&gt;"&amp;C11)+COUNTIF(T11,"&gt;"&amp;C11)+COUNTIF(V11,"&gt;"&amp;C11)+COUNTIF(X11,"&gt;"&amp;C11)+COUNTIF(Z11,"&gt;"&amp;C11)+COUNTIF(AB11,"&gt;"&amp;C11))</f>
        <v>0</v>
      </c>
      <c r="AI11" s="59">
        <f>(COUNTIF(G11,"&gt;"&amp;C11)+COUNTIF(I11,"&gt;"&amp;C11)+COUNTIF(K11,"&gt;"&amp;C11)+COUNTIF(M11,"&gt;"&amp;C11)+COUNTIF(O11,"&gt;"&amp;C11)+COUNTIF(Q11,"&gt;"&amp;C11)+COUNTIF(S11,"&gt;"&amp;C11)+COUNTIF(U11,"&gt;"&amp;C11)+COUNTIF(W11,"&gt;"&amp;C11)+COUNTIF(Y11,"&gt;"&amp;C11)+COUNTIF(AA11,"&gt;"&amp;C11)+COUNTIF(AC11,"&gt;"&amp;C11))</f>
        <v>0</v>
      </c>
    </row>
    <row r="12" spans="1:28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</sheetData>
  <sheetProtection password="BF3C" sheet="1" objects="1" scenarios="1" selectLockedCells="1"/>
  <mergeCells count="15">
    <mergeCell ref="F2:G2"/>
    <mergeCell ref="H2:I2"/>
    <mergeCell ref="J2:K2"/>
    <mergeCell ref="L2:M2"/>
    <mergeCell ref="N2:O2"/>
    <mergeCell ref="P2:Q2"/>
    <mergeCell ref="AD2:AE2"/>
    <mergeCell ref="AF2:AG2"/>
    <mergeCell ref="AH2:AI2"/>
    <mergeCell ref="R2:S2"/>
    <mergeCell ref="T2:U2"/>
    <mergeCell ref="V2:W2"/>
    <mergeCell ref="X2:Y2"/>
    <mergeCell ref="Z2:AA2"/>
    <mergeCell ref="AB2:AC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9.7109375" style="0" bestFit="1" customWidth="1"/>
    <col min="4" max="5" width="9.140625" style="0" hidden="1" customWidth="1"/>
    <col min="21" max="21" width="12.421875" style="0" bestFit="1" customWidth="1"/>
  </cols>
  <sheetData>
    <row r="1" spans="1:18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1" ht="13.5" thickBot="1">
      <c r="A2" s="10"/>
      <c r="B2" s="10"/>
      <c r="C2" s="28"/>
      <c r="D2" s="28"/>
      <c r="E2" s="28"/>
      <c r="F2" s="15" t="s">
        <v>59</v>
      </c>
      <c r="G2" s="51" t="s">
        <v>60</v>
      </c>
      <c r="H2" s="51" t="s">
        <v>61</v>
      </c>
      <c r="I2" s="51" t="s">
        <v>62</v>
      </c>
      <c r="J2" s="12" t="s">
        <v>63</v>
      </c>
      <c r="K2" s="12" t="s">
        <v>64</v>
      </c>
      <c r="L2" s="12" t="s">
        <v>65</v>
      </c>
      <c r="M2" s="12" t="s">
        <v>66</v>
      </c>
      <c r="N2" s="12" t="s">
        <v>67</v>
      </c>
      <c r="O2" s="12" t="s">
        <v>68</v>
      </c>
      <c r="P2" s="12" t="s">
        <v>69</v>
      </c>
      <c r="Q2" s="12" t="s">
        <v>70</v>
      </c>
      <c r="R2" s="12" t="s">
        <v>71</v>
      </c>
      <c r="S2" s="44" t="s">
        <v>72</v>
      </c>
      <c r="T2" s="44" t="s">
        <v>95</v>
      </c>
      <c r="U2" s="46" t="s">
        <v>96</v>
      </c>
    </row>
    <row r="3" spans="1:21" ht="13.5" thickBot="1">
      <c r="A3" s="71" t="s">
        <v>73</v>
      </c>
      <c r="B3" s="72" t="s">
        <v>84</v>
      </c>
      <c r="C3" s="72" t="s">
        <v>85</v>
      </c>
      <c r="D3" s="73"/>
      <c r="E3" s="73"/>
      <c r="F3" s="74" t="s">
        <v>94</v>
      </c>
      <c r="G3" s="75" t="s">
        <v>92</v>
      </c>
      <c r="H3" s="75" t="s">
        <v>92</v>
      </c>
      <c r="I3" s="75" t="s">
        <v>92</v>
      </c>
      <c r="J3" s="75" t="s">
        <v>92</v>
      </c>
      <c r="K3" s="75" t="s">
        <v>92</v>
      </c>
      <c r="L3" s="75" t="s">
        <v>92</v>
      </c>
      <c r="M3" s="75" t="s">
        <v>92</v>
      </c>
      <c r="N3" s="75" t="s">
        <v>92</v>
      </c>
      <c r="O3" s="75" t="s">
        <v>92</v>
      </c>
      <c r="P3" s="75" t="s">
        <v>92</v>
      </c>
      <c r="Q3" s="75" t="s">
        <v>92</v>
      </c>
      <c r="R3" s="75" t="s">
        <v>92</v>
      </c>
      <c r="S3" s="76" t="s">
        <v>92</v>
      </c>
      <c r="T3" s="56" t="s">
        <v>92</v>
      </c>
      <c r="U3" s="77" t="s">
        <v>92</v>
      </c>
    </row>
    <row r="4" spans="1:21" ht="12.75">
      <c r="A4" s="66" t="s">
        <v>75</v>
      </c>
      <c r="B4" s="16"/>
      <c r="C4" s="16" t="s">
        <v>91</v>
      </c>
      <c r="D4" s="21">
        <v>6.5</v>
      </c>
      <c r="E4" s="21">
        <v>9.5</v>
      </c>
      <c r="F4" s="21" t="s">
        <v>28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  <c r="R4" s="94"/>
      <c r="S4" s="68" t="e">
        <f>AVERAGE(G4:R4)</f>
        <v>#DIV/0!</v>
      </c>
      <c r="T4" s="69">
        <f>COUNT(G4:R4)</f>
        <v>0</v>
      </c>
      <c r="U4" s="70">
        <f>COUNTIF(G4:R4,"&gt;"&amp;E4)+COUNTIF(G4:R4,"&lt;"&amp;D4)</f>
        <v>0</v>
      </c>
    </row>
    <row r="5" spans="1:21" ht="12.75">
      <c r="A5" s="26" t="s">
        <v>51</v>
      </c>
      <c r="B5" s="13" t="s">
        <v>87</v>
      </c>
      <c r="C5" s="13">
        <v>8000</v>
      </c>
      <c r="D5" s="20"/>
      <c r="E5" s="20"/>
      <c r="F5" s="20" t="s">
        <v>28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8"/>
      <c r="R5" s="83"/>
      <c r="S5" s="43" t="e">
        <f aca="true" t="shared" si="0" ref="S5:S11">AVERAGE(G5:R5)</f>
        <v>#DIV/0!</v>
      </c>
      <c r="T5" s="39">
        <f aca="true" t="shared" si="1" ref="T5:T11">COUNT(G5:R5)</f>
        <v>0</v>
      </c>
      <c r="U5" s="47">
        <f>COUNTIF(G5:R5,"&gt;"&amp;C5)</f>
        <v>0</v>
      </c>
    </row>
    <row r="6" spans="1:21" ht="15.75">
      <c r="A6" s="26" t="s">
        <v>204</v>
      </c>
      <c r="B6" s="13" t="s">
        <v>203</v>
      </c>
      <c r="C6" s="13">
        <v>30</v>
      </c>
      <c r="D6" s="20"/>
      <c r="E6" s="20"/>
      <c r="F6" s="20" t="s">
        <v>28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8"/>
      <c r="R6" s="83"/>
      <c r="S6" s="43" t="e">
        <f t="shared" si="0"/>
        <v>#DIV/0!</v>
      </c>
      <c r="T6" s="39">
        <f t="shared" si="1"/>
        <v>0</v>
      </c>
      <c r="U6" s="47">
        <f>COUNTIF(G6:R6,"&gt;"&amp;C6)</f>
        <v>0</v>
      </c>
    </row>
    <row r="7" spans="1:21" ht="15.75">
      <c r="A7" s="26" t="s">
        <v>205</v>
      </c>
      <c r="B7" s="13" t="s">
        <v>87</v>
      </c>
      <c r="C7" s="13">
        <v>10</v>
      </c>
      <c r="D7" s="20"/>
      <c r="E7" s="20"/>
      <c r="F7" s="20" t="s">
        <v>28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8"/>
      <c r="R7" s="83"/>
      <c r="S7" s="43" t="e">
        <f t="shared" si="0"/>
        <v>#DIV/0!</v>
      </c>
      <c r="T7" s="39">
        <f t="shared" si="1"/>
        <v>0</v>
      </c>
      <c r="U7" s="47">
        <f>COUNTIF(G7:R7,"&gt;"&amp;C7)</f>
        <v>0</v>
      </c>
    </row>
    <row r="8" spans="1:21" ht="12.75">
      <c r="A8" s="26" t="s">
        <v>206</v>
      </c>
      <c r="B8" s="13" t="s">
        <v>87</v>
      </c>
      <c r="C8" s="13">
        <v>10</v>
      </c>
      <c r="D8" s="20"/>
      <c r="E8" s="20"/>
      <c r="F8" s="20" t="s">
        <v>28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8"/>
      <c r="R8" s="83"/>
      <c r="S8" s="43" t="e">
        <f t="shared" si="0"/>
        <v>#DIV/0!</v>
      </c>
      <c r="T8" s="39">
        <f t="shared" si="1"/>
        <v>0</v>
      </c>
      <c r="U8" s="47">
        <f>COUNTIF(G8:R8,"&gt;"&amp;C8)</f>
        <v>0</v>
      </c>
    </row>
    <row r="9" spans="1:21" ht="14.25">
      <c r="A9" s="26" t="s">
        <v>142</v>
      </c>
      <c r="B9" s="13" t="s">
        <v>98</v>
      </c>
      <c r="C9" s="13">
        <v>11</v>
      </c>
      <c r="D9" s="20"/>
      <c r="E9" s="20"/>
      <c r="F9" s="20" t="s">
        <v>28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8"/>
      <c r="R9" s="83"/>
      <c r="S9" s="43" t="e">
        <f t="shared" si="0"/>
        <v>#DIV/0!</v>
      </c>
      <c r="T9" s="39">
        <f t="shared" si="1"/>
        <v>0</v>
      </c>
      <c r="U9" s="47">
        <f>COUNTIF(G9:R9,"&gt;"&amp;C9)</f>
        <v>0</v>
      </c>
    </row>
    <row r="10" spans="1:21" ht="14.25">
      <c r="A10" s="26" t="s">
        <v>207</v>
      </c>
      <c r="B10" s="13" t="s">
        <v>209</v>
      </c>
      <c r="C10" s="13"/>
      <c r="D10" s="20"/>
      <c r="E10" s="20"/>
      <c r="F10" s="20" t="s">
        <v>28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8"/>
      <c r="R10" s="83"/>
      <c r="S10" s="43" t="e">
        <f t="shared" si="0"/>
        <v>#DIV/0!</v>
      </c>
      <c r="T10" s="39">
        <f t="shared" si="1"/>
        <v>0</v>
      </c>
      <c r="U10" s="47"/>
    </row>
    <row r="11" spans="1:21" ht="12.75">
      <c r="A11" s="26" t="s">
        <v>74</v>
      </c>
      <c r="B11" s="13" t="s">
        <v>86</v>
      </c>
      <c r="C11" s="13">
        <v>30</v>
      </c>
      <c r="D11" s="20"/>
      <c r="E11" s="20"/>
      <c r="F11" s="20" t="s">
        <v>28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8"/>
      <c r="R11" s="83"/>
      <c r="S11" s="43" t="e">
        <f t="shared" si="0"/>
        <v>#DIV/0!</v>
      </c>
      <c r="T11" s="39">
        <f t="shared" si="1"/>
        <v>0</v>
      </c>
      <c r="U11" s="47">
        <f aca="true" t="shared" si="2" ref="U11:U21">COUNTIF(G11:R11,"&gt;"&amp;C11)</f>
        <v>0</v>
      </c>
    </row>
    <row r="12" spans="1:21" ht="15.75">
      <c r="A12" s="26" t="s">
        <v>81</v>
      </c>
      <c r="B12" s="13" t="s">
        <v>90</v>
      </c>
      <c r="C12" s="11">
        <v>150</v>
      </c>
      <c r="D12" s="36"/>
      <c r="E12" s="36"/>
      <c r="F12" s="20" t="s">
        <v>28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8"/>
      <c r="R12" s="83"/>
      <c r="S12" s="43" t="e">
        <f aca="true" t="shared" si="3" ref="S12:S21">AVERAGE(G12:R12)</f>
        <v>#DIV/0!</v>
      </c>
      <c r="T12" s="39">
        <f aca="true" t="shared" si="4" ref="T12:T21">COUNT(G12:R12)</f>
        <v>0</v>
      </c>
      <c r="U12" s="47">
        <f t="shared" si="2"/>
        <v>0</v>
      </c>
    </row>
    <row r="13" spans="1:21" ht="15.75">
      <c r="A13" s="26" t="s">
        <v>208</v>
      </c>
      <c r="B13" s="13" t="s">
        <v>90</v>
      </c>
      <c r="C13" s="11">
        <v>50</v>
      </c>
      <c r="D13" s="36"/>
      <c r="E13" s="36"/>
      <c r="F13" s="20" t="s">
        <v>28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8"/>
      <c r="R13" s="83"/>
      <c r="S13" s="43" t="e">
        <f t="shared" si="3"/>
        <v>#DIV/0!</v>
      </c>
      <c r="T13" s="39">
        <f t="shared" si="4"/>
        <v>0</v>
      </c>
      <c r="U13" s="47">
        <f t="shared" si="2"/>
        <v>0</v>
      </c>
    </row>
    <row r="14" spans="1:21" ht="12.75">
      <c r="A14" s="26" t="s">
        <v>112</v>
      </c>
      <c r="B14" s="13" t="s">
        <v>203</v>
      </c>
      <c r="C14" s="11">
        <v>100</v>
      </c>
      <c r="D14" s="36"/>
      <c r="E14" s="36"/>
      <c r="F14" s="20" t="s">
        <v>28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8"/>
      <c r="R14" s="83"/>
      <c r="S14" s="43" t="e">
        <f t="shared" si="3"/>
        <v>#DIV/0!</v>
      </c>
      <c r="T14" s="39">
        <f t="shared" si="4"/>
        <v>0</v>
      </c>
      <c r="U14" s="47">
        <f t="shared" si="2"/>
        <v>0</v>
      </c>
    </row>
    <row r="15" spans="1:21" ht="12.75">
      <c r="A15" s="26" t="s">
        <v>116</v>
      </c>
      <c r="B15" s="13" t="s">
        <v>203</v>
      </c>
      <c r="C15" s="13">
        <v>100</v>
      </c>
      <c r="D15" s="20"/>
      <c r="E15" s="20"/>
      <c r="F15" s="20" t="s">
        <v>28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8"/>
      <c r="R15" s="83"/>
      <c r="S15" s="43" t="e">
        <f t="shared" si="3"/>
        <v>#DIV/0!</v>
      </c>
      <c r="T15" s="39">
        <f t="shared" si="4"/>
        <v>0</v>
      </c>
      <c r="U15" s="47">
        <f t="shared" si="2"/>
        <v>0</v>
      </c>
    </row>
    <row r="16" spans="1:21" ht="12.75">
      <c r="A16" s="26" t="s">
        <v>113</v>
      </c>
      <c r="B16" s="13" t="s">
        <v>203</v>
      </c>
      <c r="C16" s="52">
        <v>100</v>
      </c>
      <c r="D16" s="20"/>
      <c r="E16" s="20"/>
      <c r="F16" s="20" t="s">
        <v>28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8"/>
      <c r="R16" s="83"/>
      <c r="S16" s="43" t="e">
        <f t="shared" si="3"/>
        <v>#DIV/0!</v>
      </c>
      <c r="T16" s="39">
        <f t="shared" si="4"/>
        <v>0</v>
      </c>
      <c r="U16" s="47">
        <f t="shared" si="2"/>
        <v>0</v>
      </c>
    </row>
    <row r="17" spans="1:21" ht="12.75">
      <c r="A17" s="26" t="s">
        <v>108</v>
      </c>
      <c r="B17" s="13" t="s">
        <v>203</v>
      </c>
      <c r="C17" s="11">
        <v>2000</v>
      </c>
      <c r="D17" s="36"/>
      <c r="E17" s="36"/>
      <c r="F17" s="20" t="s">
        <v>28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8"/>
      <c r="R17" s="83"/>
      <c r="S17" s="43" t="e">
        <f t="shared" si="3"/>
        <v>#DIV/0!</v>
      </c>
      <c r="T17" s="39">
        <f t="shared" si="4"/>
        <v>0</v>
      </c>
      <c r="U17" s="47">
        <f t="shared" si="2"/>
        <v>0</v>
      </c>
    </row>
    <row r="18" spans="1:21" ht="12.75">
      <c r="A18" s="26" t="s">
        <v>111</v>
      </c>
      <c r="B18" s="13" t="s">
        <v>203</v>
      </c>
      <c r="C18" s="11">
        <v>100</v>
      </c>
      <c r="D18" s="36"/>
      <c r="E18" s="36"/>
      <c r="F18" s="20" t="s">
        <v>28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8"/>
      <c r="R18" s="83"/>
      <c r="S18" s="43" t="e">
        <f t="shared" si="3"/>
        <v>#DIV/0!</v>
      </c>
      <c r="T18" s="39">
        <f t="shared" si="4"/>
        <v>0</v>
      </c>
      <c r="U18" s="47">
        <f t="shared" si="2"/>
        <v>0</v>
      </c>
    </row>
    <row r="19" spans="1:21" ht="12.75">
      <c r="A19" s="26" t="s">
        <v>109</v>
      </c>
      <c r="B19" s="13" t="s">
        <v>203</v>
      </c>
      <c r="C19" s="13">
        <v>100</v>
      </c>
      <c r="D19" s="20"/>
      <c r="E19" s="20"/>
      <c r="F19" s="20" t="s">
        <v>28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8"/>
      <c r="R19" s="83"/>
      <c r="S19" s="43" t="e">
        <f t="shared" si="3"/>
        <v>#DIV/0!</v>
      </c>
      <c r="T19" s="39">
        <f t="shared" si="4"/>
        <v>0</v>
      </c>
      <c r="U19" s="47">
        <f t="shared" si="2"/>
        <v>0</v>
      </c>
    </row>
    <row r="20" spans="1:21" ht="12.75">
      <c r="A20" s="26" t="s">
        <v>83</v>
      </c>
      <c r="B20" s="13" t="s">
        <v>203</v>
      </c>
      <c r="C20" s="13">
        <v>5000</v>
      </c>
      <c r="D20" s="20"/>
      <c r="E20" s="20"/>
      <c r="F20" s="20" t="s">
        <v>28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8"/>
      <c r="R20" s="83"/>
      <c r="S20" s="43" t="e">
        <f t="shared" si="3"/>
        <v>#DIV/0!</v>
      </c>
      <c r="T20" s="39">
        <f t="shared" si="4"/>
        <v>0</v>
      </c>
      <c r="U20" s="47">
        <f t="shared" si="2"/>
        <v>0</v>
      </c>
    </row>
    <row r="21" spans="1:21" ht="13.5" thickBot="1">
      <c r="A21" s="53" t="s">
        <v>136</v>
      </c>
      <c r="B21" s="23" t="s">
        <v>87</v>
      </c>
      <c r="C21" s="22">
        <v>50</v>
      </c>
      <c r="D21" s="38"/>
      <c r="E21" s="38"/>
      <c r="F21" s="24" t="s">
        <v>28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48" t="e">
        <f t="shared" si="3"/>
        <v>#DIV/0!</v>
      </c>
      <c r="T21" s="49">
        <f t="shared" si="4"/>
        <v>0</v>
      </c>
      <c r="U21" s="50">
        <f t="shared" si="2"/>
        <v>0</v>
      </c>
    </row>
    <row r="22" spans="1:18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</sheetData>
  <sheetProtection password="BF3C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17"/>
  <sheetViews>
    <sheetView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3" width="13.00390625" style="10" customWidth="1"/>
    <col min="4" max="4" width="5.28125" style="10" hidden="1" customWidth="1"/>
    <col min="5" max="5" width="5.421875" style="10" hidden="1" customWidth="1"/>
    <col min="6" max="6" width="10.00390625" style="10" customWidth="1"/>
    <col min="7" max="7" width="9.28125" style="10" customWidth="1"/>
    <col min="8" max="8" width="7.7109375" style="10" customWidth="1"/>
    <col min="9" max="9" width="7.57421875" style="10" bestFit="1" customWidth="1"/>
    <col min="10" max="10" width="6.57421875" style="10" bestFit="1" customWidth="1"/>
    <col min="11" max="11" width="7.57421875" style="10" bestFit="1" customWidth="1"/>
    <col min="12" max="12" width="6.57421875" style="10" bestFit="1" customWidth="1"/>
    <col min="13" max="13" width="7.57421875" style="10" bestFit="1" customWidth="1"/>
    <col min="14" max="14" width="6.57421875" style="10" bestFit="1" customWidth="1"/>
    <col min="15" max="15" width="7.57421875" style="10" bestFit="1" customWidth="1"/>
    <col min="16" max="16" width="6.57421875" style="10" bestFit="1" customWidth="1"/>
    <col min="17" max="17" width="7.57421875" style="10" bestFit="1" customWidth="1"/>
    <col min="18" max="18" width="6.57421875" style="10" bestFit="1" customWidth="1"/>
    <col min="19" max="19" width="7.57421875" style="10" bestFit="1" customWidth="1"/>
    <col min="20" max="20" width="6.57421875" style="10" bestFit="1" customWidth="1"/>
    <col min="21" max="21" width="7.57421875" style="10" bestFit="1" customWidth="1"/>
    <col min="22" max="22" width="6.57421875" style="10" bestFit="1" customWidth="1"/>
    <col min="23" max="23" width="7.57421875" style="10" bestFit="1" customWidth="1"/>
    <col min="24" max="24" width="6.7109375" style="10" bestFit="1" customWidth="1"/>
    <col min="25" max="25" width="7.57421875" style="10" bestFit="1" customWidth="1"/>
    <col min="26" max="26" width="6.57421875" style="10" bestFit="1" customWidth="1"/>
    <col min="27" max="27" width="7.57421875" style="10" bestFit="1" customWidth="1"/>
    <col min="28" max="28" width="6.57421875" style="10" bestFit="1" customWidth="1"/>
    <col min="29" max="29" width="7.57421875" style="10" bestFit="1" customWidth="1"/>
    <col min="30" max="30" width="6.57421875" style="0" bestFit="1" customWidth="1"/>
  </cols>
  <sheetData>
    <row r="1" ht="13.5" thickBot="1"/>
    <row r="2" spans="3:36" ht="13.5" thickBot="1">
      <c r="C2" s="28"/>
      <c r="D2" s="28"/>
      <c r="E2" s="28"/>
      <c r="F2" s="15" t="s">
        <v>59</v>
      </c>
      <c r="G2" s="95" t="s">
        <v>60</v>
      </c>
      <c r="H2" s="95"/>
      <c r="I2" s="95" t="s">
        <v>61</v>
      </c>
      <c r="J2" s="95"/>
      <c r="K2" s="95" t="s">
        <v>62</v>
      </c>
      <c r="L2" s="95"/>
      <c r="M2" s="95" t="s">
        <v>63</v>
      </c>
      <c r="N2" s="95"/>
      <c r="O2" s="95" t="s">
        <v>64</v>
      </c>
      <c r="P2" s="95"/>
      <c r="Q2" s="95" t="s">
        <v>65</v>
      </c>
      <c r="R2" s="95"/>
      <c r="S2" s="95" t="s">
        <v>66</v>
      </c>
      <c r="T2" s="95"/>
      <c r="U2" s="95" t="s">
        <v>67</v>
      </c>
      <c r="V2" s="95"/>
      <c r="W2" s="95" t="s">
        <v>68</v>
      </c>
      <c r="X2" s="95"/>
      <c r="Y2" s="95" t="s">
        <v>69</v>
      </c>
      <c r="Z2" s="95"/>
      <c r="AA2" s="95" t="s">
        <v>70</v>
      </c>
      <c r="AB2" s="95"/>
      <c r="AC2" s="95" t="s">
        <v>71</v>
      </c>
      <c r="AD2" s="95"/>
      <c r="AE2" s="96" t="s">
        <v>72</v>
      </c>
      <c r="AF2" s="96"/>
      <c r="AG2" s="96" t="s">
        <v>95</v>
      </c>
      <c r="AH2" s="96"/>
      <c r="AI2" s="96" t="s">
        <v>96</v>
      </c>
      <c r="AJ2" s="95"/>
    </row>
    <row r="3" spans="1:36" ht="12.75">
      <c r="A3" s="29" t="s">
        <v>73</v>
      </c>
      <c r="B3" s="30" t="s">
        <v>84</v>
      </c>
      <c r="C3" s="30" t="s">
        <v>85</v>
      </c>
      <c r="D3" s="35"/>
      <c r="E3" s="35"/>
      <c r="F3" s="21" t="s">
        <v>94</v>
      </c>
      <c r="G3" s="18" t="s">
        <v>92</v>
      </c>
      <c r="H3" s="17" t="s">
        <v>93</v>
      </c>
      <c r="I3" s="18" t="s">
        <v>92</v>
      </c>
      <c r="J3" s="17" t="s">
        <v>93</v>
      </c>
      <c r="K3" s="18" t="s">
        <v>92</v>
      </c>
      <c r="L3" s="17" t="s">
        <v>93</v>
      </c>
      <c r="M3" s="18" t="s">
        <v>92</v>
      </c>
      <c r="N3" s="17" t="s">
        <v>93</v>
      </c>
      <c r="O3" s="18" t="s">
        <v>92</v>
      </c>
      <c r="P3" s="17" t="s">
        <v>93</v>
      </c>
      <c r="Q3" s="18" t="s">
        <v>92</v>
      </c>
      <c r="R3" s="17" t="s">
        <v>93</v>
      </c>
      <c r="S3" s="18" t="s">
        <v>92</v>
      </c>
      <c r="T3" s="17" t="s">
        <v>93</v>
      </c>
      <c r="U3" s="18" t="s">
        <v>92</v>
      </c>
      <c r="V3" s="17" t="s">
        <v>93</v>
      </c>
      <c r="W3" s="18" t="s">
        <v>92</v>
      </c>
      <c r="X3" s="17" t="s">
        <v>93</v>
      </c>
      <c r="Y3" s="18" t="s">
        <v>92</v>
      </c>
      <c r="Z3" s="17" t="s">
        <v>93</v>
      </c>
      <c r="AA3" s="18" t="s">
        <v>92</v>
      </c>
      <c r="AB3" s="17" t="s">
        <v>93</v>
      </c>
      <c r="AC3" s="18" t="s">
        <v>92</v>
      </c>
      <c r="AD3" s="25" t="s">
        <v>93</v>
      </c>
      <c r="AE3" s="32" t="s">
        <v>92</v>
      </c>
      <c r="AF3" s="33" t="s">
        <v>93</v>
      </c>
      <c r="AG3" s="18" t="s">
        <v>92</v>
      </c>
      <c r="AH3" s="21" t="s">
        <v>93</v>
      </c>
      <c r="AI3" s="18" t="s">
        <v>92</v>
      </c>
      <c r="AJ3" s="16" t="s">
        <v>93</v>
      </c>
    </row>
    <row r="4" spans="1:36" ht="12.75">
      <c r="A4" s="19" t="s">
        <v>74</v>
      </c>
      <c r="B4" s="13" t="s">
        <v>86</v>
      </c>
      <c r="C4" s="11"/>
      <c r="D4" s="36"/>
      <c r="E4" s="36"/>
      <c r="F4" s="20" t="s">
        <v>28</v>
      </c>
      <c r="G4" s="80"/>
      <c r="H4" s="81"/>
      <c r="I4" s="80"/>
      <c r="J4" s="81"/>
      <c r="K4" s="80"/>
      <c r="L4" s="81"/>
      <c r="M4" s="80"/>
      <c r="N4" s="81"/>
      <c r="O4" s="80"/>
      <c r="P4" s="81"/>
      <c r="Q4" s="80"/>
      <c r="R4" s="81"/>
      <c r="S4" s="80"/>
      <c r="T4" s="81"/>
      <c r="U4" s="80"/>
      <c r="V4" s="81"/>
      <c r="W4" s="80"/>
      <c r="X4" s="81"/>
      <c r="Y4" s="80"/>
      <c r="Z4" s="81"/>
      <c r="AA4" s="80"/>
      <c r="AB4" s="81"/>
      <c r="AC4" s="80"/>
      <c r="AD4" s="82"/>
      <c r="AE4" s="43" t="e">
        <f>AVERAGE(G4,I4,K4,M4,O4,Q4,S4,U4,W4,Y4,AA4,AC4)</f>
        <v>#DIV/0!</v>
      </c>
      <c r="AF4" s="41" t="e">
        <f>AVERAGE(H4,J4,L4,N4,P4,R4,T4,V4,X4,Z4,AB4,AD4)</f>
        <v>#DIV/0!</v>
      </c>
      <c r="AG4" s="31">
        <f>COUNT(G4,I4,K4,M4,O4,Q4,S4,U4,W4,Y4,AA4,AC4)</f>
        <v>0</v>
      </c>
      <c r="AH4" s="34">
        <f>COUNT(H4,J4,L4,N4,P4,R4,T4,V4,X4,Z4,AB4,AD4)</f>
        <v>0</v>
      </c>
      <c r="AI4" s="39">
        <f>(COUNTIF(G4,"&gt;"&amp;C4)+COUNTIF(I4,"&gt;"&amp;C4)+COUNTIF(K4,"&gt;"&amp;C4)+COUNTIF(M4,"&gt;"&amp;C4)+COUNTIF(O4,"&gt;"&amp;C4)+COUNTIF(Q4,"&gt;"&amp;C4)+COUNTIF(S4,"&gt;"&amp;C4)+COUNTIF(U4,"&gt;"&amp;C4)+COUNTIF(W4,"&gt;"&amp;C4)+COUNTIF(Y4,"&gt;"&amp;C4)+COUNTIF(AA4,"&gt;"&amp;C4)+COUNTIF(AC4,"&gt;"&amp;C4))</f>
        <v>0</v>
      </c>
      <c r="AJ4" s="40">
        <f>(COUNTIF(H4,"&gt;"&amp;C4)+COUNTIF(J4,"&gt;"&amp;C4)+COUNTIF(L4,"&gt;"&amp;C4)+COUNTIF(N4,"&gt;"&amp;C4)+COUNTIF(P4,"&gt;"&amp;C4)+COUNTIF(R4,"&gt;"&amp;C4)+COUNTIF(T4,"&gt;"&amp;C4)+COUNTIF(V4,"&gt;"&amp;C4)+COUNTIF(X4,"&gt;"&amp;C4)+COUNTIF(Z4,"&gt;"&amp;C4)+COUNTIF(AB4,"&gt;"&amp;C4)+COUNTIF(AD4,"&gt;"&amp;C4))</f>
        <v>0</v>
      </c>
    </row>
    <row r="5" spans="1:36" ht="12.75">
      <c r="A5" s="19" t="s">
        <v>75</v>
      </c>
      <c r="B5" s="13" t="s">
        <v>87</v>
      </c>
      <c r="C5" s="13" t="s">
        <v>91</v>
      </c>
      <c r="D5" s="20">
        <v>6.5</v>
      </c>
      <c r="E5" s="20">
        <v>9.5</v>
      </c>
      <c r="F5" s="20" t="s">
        <v>28</v>
      </c>
      <c r="G5" s="80"/>
      <c r="H5" s="82"/>
      <c r="I5" s="80"/>
      <c r="J5" s="82"/>
      <c r="K5" s="80"/>
      <c r="L5" s="82"/>
      <c r="M5" s="80"/>
      <c r="N5" s="82"/>
      <c r="O5" s="80"/>
      <c r="P5" s="82"/>
      <c r="Q5" s="80"/>
      <c r="R5" s="81"/>
      <c r="S5" s="80"/>
      <c r="T5" s="82"/>
      <c r="U5" s="80"/>
      <c r="V5" s="82"/>
      <c r="W5" s="80"/>
      <c r="X5" s="82"/>
      <c r="Y5" s="80"/>
      <c r="Z5" s="82"/>
      <c r="AA5" s="80"/>
      <c r="AB5" s="82"/>
      <c r="AC5" s="83"/>
      <c r="AD5" s="82"/>
      <c r="AE5" s="43" t="e">
        <f>AVERAGE(G5,I5,K5,M5,O5,Q5,S5,U5,W5,Y5,AA5,AC5)</f>
        <v>#DIV/0!</v>
      </c>
      <c r="AF5" s="41" t="e">
        <f aca="true" t="shared" si="0" ref="AF5:AF16">AVERAGE(H5,J5,L5,N5,P5,R5,T5,V5,X5,Z5,AB5,AD5)</f>
        <v>#DIV/0!</v>
      </c>
      <c r="AG5" s="31">
        <f aca="true" t="shared" si="1" ref="AG5:AG16">COUNT(G5,I5,K5,M5,O5,Q5,S5,U5,W5,Y5,AA5,AC5)</f>
        <v>0</v>
      </c>
      <c r="AH5" s="34">
        <f aca="true" t="shared" si="2" ref="AH5:AH16">COUNT(H5,J5,L5,N5,P5,R5,T5,V5,X5,Z5,AB5,AD5)</f>
        <v>0</v>
      </c>
      <c r="AI5" s="39">
        <f>(COUNTIF(G5,"&gt;"&amp;E5)+COUNTIF(I5,"&gt;"&amp;E5)+COUNTIF(K5,"&gt;"&amp;E5)+COUNTIF(M5,"&gt;"&amp;E5)+COUNTIF(O5,"&gt;"&amp;E5)+COUNTIF(Q5,"&gt;"&amp;E5)+COUNTIF(S5,"&gt;"&amp;E5)+COUNTIF(U5,"&gt;"&amp;E5)+COUNTIF(W5,"&gt;"&amp;E5)+COUNTIF(Y5,"&gt;"&amp;E5)+COUNTIF(AA5,"&gt;"&amp;E5)+COUNTIF(AC5,"&gt;"&amp;E5)+COUNTIF(G5,"&lt;"&amp;D5)+COUNTIF(I5,"&lt;"&amp;D5)+COUNTIF(K5,"&lt;"&amp;D5)+COUNTIF(M5,"&lt;"&amp;D5)+COUNTIF(O5,"&lt;"&amp;D5)+COUNTIF(Q5,"&lt;"&amp;D5)+COUNTIF(S5,"&lt;"&amp;D5)+COUNTIF(U5,"&lt;"&amp;D5)+COUNTIF(W5,"&lt;"&amp;D5)+COUNTIF(Y5,"&lt;"&amp;D5)+COUNTIF(AA5,"&lt;"&amp;D5)+COUNTIF(AC5,"&lt;"&amp;D5))</f>
        <v>0</v>
      </c>
      <c r="AJ5" s="40">
        <f>(COUNTIF(H5,"&gt;"&amp;E5)+COUNTIF(J5,"&gt;"&amp;E5)+COUNTIF(L5,"&gt;"&amp;E5)+COUNTIF(N5,"&gt;"&amp;E5)+COUNTIF(P5,"&gt;"&amp;E5)+COUNTIF(R5,"&gt;"&amp;E5)+COUNTIF(T5,"&gt;"&amp;E5)+COUNTIF(V5,"&gt;"&amp;E5)+COUNTIF(X5,"&gt;"&amp;E5)+COUNTIF(Z5,"&gt;"&amp;E5)+COUNTIF(AB5,"&gt;"&amp;E5)+COUNTIF(AD5,"&gt;"&amp;E5)+COUNTIF(H5,"&lt;"&amp;D5)+COUNTIF(J5,"&lt;"&amp;D5)+COUNTIF(L5,"&lt;"&amp;D5)+COUNTIF(N5,"&lt;"&amp;D5)+COUNTIF(P5,"&lt;"&amp;D5)+COUNTIF(R5,"&lt;"&amp;D5)+COUNTIF(T5,"&lt;"&amp;D5)+COUNTIF(V5,"&lt;"&amp;D5)+COUNTIF(X5,"&lt;"&amp;D5)+COUNTIF(Z5,"&lt;"&amp;D5)+COUNTIF(AB5,"&lt;"&amp;D5)+COUNTIF(AD5,"&lt;"&amp;D5))</f>
        <v>0</v>
      </c>
    </row>
    <row r="6" spans="1:36" ht="12.75">
      <c r="A6" s="19" t="s">
        <v>76</v>
      </c>
      <c r="B6" s="13" t="s">
        <v>87</v>
      </c>
      <c r="C6" s="11">
        <v>0.5</v>
      </c>
      <c r="D6" s="36"/>
      <c r="E6" s="36"/>
      <c r="F6" s="20" t="s">
        <v>28</v>
      </c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1"/>
      <c r="U6" s="80"/>
      <c r="V6" s="81"/>
      <c r="W6" s="80"/>
      <c r="X6" s="81"/>
      <c r="Y6" s="80"/>
      <c r="Z6" s="81"/>
      <c r="AA6" s="80"/>
      <c r="AB6" s="81"/>
      <c r="AC6" s="80"/>
      <c r="AD6" s="82"/>
      <c r="AE6" s="43" t="e">
        <f>AVERAGE(G6,I6,K6,M6,O6,Q6,S6,U6,W6,Y6,AA6,AC6)</f>
        <v>#DIV/0!</v>
      </c>
      <c r="AF6" s="41" t="e">
        <f t="shared" si="0"/>
        <v>#DIV/0!</v>
      </c>
      <c r="AG6" s="31">
        <f t="shared" si="1"/>
        <v>0</v>
      </c>
      <c r="AH6" s="34">
        <f t="shared" si="2"/>
        <v>0</v>
      </c>
      <c r="AI6" s="39">
        <f>(COUNTIF(G6,"&gt;"&amp;C6)+COUNTIF(I6,"&gt;"&amp;C6)+COUNTIF(K6,"&gt;"&amp;C6)+COUNTIF(M6,"&gt;"&amp;C6)+COUNTIF(O6,"&gt;"&amp;C6)+COUNTIF(Q6,"&gt;"&amp;C6)+COUNTIF(S6,"&gt;"&amp;C6)+COUNTIF(U6,"&gt;"&amp;C6)+COUNTIF(W6,"&gt;"&amp;C6)+COUNTIF(Y6,"&gt;"&amp;C6)+COUNTIF(AA6,"&gt;"&amp;C6)+COUNTIF(AC6,"&gt;"&amp;C6))</f>
        <v>0</v>
      </c>
      <c r="AJ6" s="40">
        <f aca="true" t="shared" si="3" ref="AJ6:AJ17">(COUNTIF(H6,"&gt;"&amp;C6)+COUNTIF(J6,"&gt;"&amp;C6)+COUNTIF(L6,"&gt;"&amp;C6)+COUNTIF(N6,"&gt;"&amp;C6)+COUNTIF(P6,"&gt;"&amp;C6)+COUNTIF(R6,"&gt;"&amp;C6)+COUNTIF(T6,"&gt;"&amp;C6)+COUNTIF(V6,"&gt;"&amp;C6)+COUNTIF(X6,"&gt;"&amp;C6)+COUNTIF(Z6,"&gt;"&amp;C6)+COUNTIF(AB6,"&gt;"&amp;C6)+COUNTIF(AD6,"&gt;"&amp;C6))</f>
        <v>0</v>
      </c>
    </row>
    <row r="7" spans="1:36" ht="12.75">
      <c r="A7" s="19" t="s">
        <v>77</v>
      </c>
      <c r="B7" s="13" t="s">
        <v>87</v>
      </c>
      <c r="C7" s="11">
        <v>0.5</v>
      </c>
      <c r="D7" s="36"/>
      <c r="E7" s="36"/>
      <c r="F7" s="20" t="s">
        <v>28</v>
      </c>
      <c r="G7" s="80"/>
      <c r="H7" s="81"/>
      <c r="I7" s="80"/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W7" s="80"/>
      <c r="X7" s="81"/>
      <c r="Y7" s="80"/>
      <c r="Z7" s="81"/>
      <c r="AA7" s="80"/>
      <c r="AB7" s="81"/>
      <c r="AC7" s="80"/>
      <c r="AD7" s="82"/>
      <c r="AE7" s="43" t="e">
        <f aca="true" t="shared" si="4" ref="AE7:AE16">AVERAGE(G7,I7,K7,M7,O7,Q7,S7,U7,W7,Y7,AA7,AC7)</f>
        <v>#DIV/0!</v>
      </c>
      <c r="AF7" s="41" t="e">
        <f>AVERAGE(H7,J7,L7,N7,P7,R7,T7,V7,X7,Z7,AB7,AD7)</f>
        <v>#DIV/0!</v>
      </c>
      <c r="AG7" s="31">
        <f t="shared" si="1"/>
        <v>0</v>
      </c>
      <c r="AH7" s="34">
        <f t="shared" si="2"/>
        <v>0</v>
      </c>
      <c r="AI7" s="39">
        <f aca="true" t="shared" si="5" ref="AI7:AI17">(COUNTIF(G7,"&gt;"&amp;C7)+COUNTIF(I7,"&gt;"&amp;C7)+COUNTIF(K7,"&gt;"&amp;C7)+COUNTIF(M7,"&gt;"&amp;C7)+COUNTIF(O7,"&gt;"&amp;C7)+COUNTIF(Q7,"&gt;"&amp;C7)+COUNTIF(S7,"&gt;"&amp;C7)+COUNTIF(U7,"&gt;"&amp;C7)+COUNTIF(W7,"&gt;"&amp;C7)+COUNTIF(Y7,"&gt;"&amp;C7)+COUNTIF(AA7,"&gt;"&amp;C7)+COUNTIF(AC7,"&gt;"&amp;C7))</f>
        <v>0</v>
      </c>
      <c r="AJ7" s="40">
        <f t="shared" si="3"/>
        <v>0</v>
      </c>
    </row>
    <row r="8" spans="1:36" ht="12.75">
      <c r="A8" s="19" t="s">
        <v>78</v>
      </c>
      <c r="B8" s="13" t="s">
        <v>87</v>
      </c>
      <c r="C8" s="14">
        <v>2</v>
      </c>
      <c r="D8" s="37"/>
      <c r="E8" s="37"/>
      <c r="F8" s="20" t="s">
        <v>28</v>
      </c>
      <c r="G8" s="80"/>
      <c r="H8" s="81"/>
      <c r="I8" s="80"/>
      <c r="J8" s="81"/>
      <c r="K8" s="80"/>
      <c r="L8" s="81"/>
      <c r="M8" s="80"/>
      <c r="N8" s="81"/>
      <c r="O8" s="80"/>
      <c r="P8" s="81"/>
      <c r="Q8" s="80"/>
      <c r="R8" s="81"/>
      <c r="S8" s="80"/>
      <c r="T8" s="81"/>
      <c r="U8" s="80"/>
      <c r="V8" s="81"/>
      <c r="W8" s="80"/>
      <c r="X8" s="81"/>
      <c r="Y8" s="80"/>
      <c r="Z8" s="81"/>
      <c r="AA8" s="80"/>
      <c r="AB8" s="81"/>
      <c r="AC8" s="80"/>
      <c r="AD8" s="82"/>
      <c r="AE8" s="43" t="e">
        <f t="shared" si="4"/>
        <v>#DIV/0!</v>
      </c>
      <c r="AF8" s="41" t="e">
        <f>AVERAGE(H8,J8,L8,N8,P8,R8,T8,V8,X8,Z8,AB8,AD8)</f>
        <v>#DIV/0!</v>
      </c>
      <c r="AG8" s="31">
        <f t="shared" si="1"/>
        <v>0</v>
      </c>
      <c r="AH8" s="34">
        <f t="shared" si="2"/>
        <v>0</v>
      </c>
      <c r="AI8" s="39">
        <f t="shared" si="5"/>
        <v>0</v>
      </c>
      <c r="AJ8" s="40">
        <f t="shared" si="3"/>
        <v>0</v>
      </c>
    </row>
    <row r="9" spans="1:36" ht="12.75">
      <c r="A9" s="19" t="s">
        <v>1</v>
      </c>
      <c r="B9" s="13" t="s">
        <v>87</v>
      </c>
      <c r="C9" s="11">
        <v>0.5</v>
      </c>
      <c r="D9" s="36"/>
      <c r="E9" s="36"/>
      <c r="F9" s="20" t="s">
        <v>28</v>
      </c>
      <c r="G9" s="80"/>
      <c r="H9" s="81"/>
      <c r="I9" s="80"/>
      <c r="J9" s="81"/>
      <c r="K9" s="80"/>
      <c r="L9" s="81"/>
      <c r="M9" s="80"/>
      <c r="N9" s="81"/>
      <c r="O9" s="80"/>
      <c r="P9" s="81"/>
      <c r="Q9" s="80"/>
      <c r="R9" s="81"/>
      <c r="S9" s="80"/>
      <c r="T9" s="81"/>
      <c r="U9" s="80"/>
      <c r="V9" s="81"/>
      <c r="W9" s="80"/>
      <c r="X9" s="81"/>
      <c r="Y9" s="80"/>
      <c r="Z9" s="81"/>
      <c r="AA9" s="80"/>
      <c r="AB9" s="81"/>
      <c r="AC9" s="80"/>
      <c r="AD9" s="82"/>
      <c r="AE9" s="43" t="e">
        <f t="shared" si="4"/>
        <v>#DIV/0!</v>
      </c>
      <c r="AF9" s="41" t="e">
        <f>AVERAGE(H9,J9,L9,N9,P9,R9,T9,V9,X9,Z9,AB9,AD9)</f>
        <v>#DIV/0!</v>
      </c>
      <c r="AG9" s="31">
        <f t="shared" si="1"/>
        <v>0</v>
      </c>
      <c r="AH9" s="34">
        <f t="shared" si="2"/>
        <v>0</v>
      </c>
      <c r="AI9" s="39">
        <f t="shared" si="5"/>
        <v>0</v>
      </c>
      <c r="AJ9" s="40">
        <f t="shared" si="3"/>
        <v>0</v>
      </c>
    </row>
    <row r="10" spans="1:36" ht="12.75">
      <c r="A10" s="19" t="s">
        <v>2</v>
      </c>
      <c r="B10" s="13" t="s">
        <v>87</v>
      </c>
      <c r="C10" s="14">
        <v>2</v>
      </c>
      <c r="D10" s="37"/>
      <c r="E10" s="37"/>
      <c r="F10" s="20" t="s">
        <v>28</v>
      </c>
      <c r="G10" s="80"/>
      <c r="H10" s="81"/>
      <c r="I10" s="80"/>
      <c r="J10" s="81"/>
      <c r="K10" s="80"/>
      <c r="L10" s="81"/>
      <c r="M10" s="80"/>
      <c r="N10" s="81"/>
      <c r="O10" s="80"/>
      <c r="P10" s="81"/>
      <c r="Q10" s="80"/>
      <c r="R10" s="81"/>
      <c r="S10" s="80"/>
      <c r="T10" s="81"/>
      <c r="U10" s="80"/>
      <c r="V10" s="81"/>
      <c r="W10" s="80"/>
      <c r="X10" s="81"/>
      <c r="Y10" s="80"/>
      <c r="Z10" s="81"/>
      <c r="AA10" s="80"/>
      <c r="AB10" s="81"/>
      <c r="AC10" s="80"/>
      <c r="AD10" s="82"/>
      <c r="AE10" s="43" t="e">
        <f t="shared" si="4"/>
        <v>#DIV/0!</v>
      </c>
      <c r="AF10" s="41" t="e">
        <f>AVERAGE(H10,J10,L10,N10,P10,R10,T10,V10,X10,Z10,AB10,AD10)</f>
        <v>#DIV/0!</v>
      </c>
      <c r="AG10" s="31">
        <f t="shared" si="1"/>
        <v>0</v>
      </c>
      <c r="AH10" s="34">
        <f t="shared" si="2"/>
        <v>0</v>
      </c>
      <c r="AI10" s="39">
        <f t="shared" si="5"/>
        <v>0</v>
      </c>
      <c r="AJ10" s="40">
        <f t="shared" si="3"/>
        <v>0</v>
      </c>
    </row>
    <row r="11" spans="1:36" ht="12.75">
      <c r="A11" s="19" t="s">
        <v>4</v>
      </c>
      <c r="B11" s="13" t="s">
        <v>87</v>
      </c>
      <c r="C11" s="11">
        <v>0.5</v>
      </c>
      <c r="D11" s="36"/>
      <c r="E11" s="36"/>
      <c r="F11" s="20" t="s">
        <v>28</v>
      </c>
      <c r="G11" s="80"/>
      <c r="H11" s="81"/>
      <c r="I11" s="80"/>
      <c r="J11" s="81"/>
      <c r="K11" s="80"/>
      <c r="L11" s="81"/>
      <c r="M11" s="80"/>
      <c r="N11" s="81"/>
      <c r="O11" s="80"/>
      <c r="P11" s="81"/>
      <c r="Q11" s="80"/>
      <c r="R11" s="81"/>
      <c r="S11" s="80"/>
      <c r="T11" s="81"/>
      <c r="U11" s="80"/>
      <c r="V11" s="81"/>
      <c r="W11" s="80"/>
      <c r="X11" s="81"/>
      <c r="Y11" s="80"/>
      <c r="Z11" s="81"/>
      <c r="AA11" s="80"/>
      <c r="AB11" s="81"/>
      <c r="AC11" s="80"/>
      <c r="AD11" s="82"/>
      <c r="AE11" s="43" t="e">
        <f>AVERAGE(G11,I11,K11,M11,O11,Q11,S11,U11,W11,Y11,AA11,AC11)</f>
        <v>#DIV/0!</v>
      </c>
      <c r="AF11" s="41" t="e">
        <f t="shared" si="0"/>
        <v>#DIV/0!</v>
      </c>
      <c r="AG11" s="31">
        <f t="shared" si="1"/>
        <v>0</v>
      </c>
      <c r="AH11" s="34">
        <f t="shared" si="2"/>
        <v>0</v>
      </c>
      <c r="AI11" s="39">
        <f t="shared" si="5"/>
        <v>0</v>
      </c>
      <c r="AJ11" s="40">
        <f t="shared" si="3"/>
        <v>0</v>
      </c>
    </row>
    <row r="12" spans="1:36" ht="12.75">
      <c r="A12" s="19" t="s">
        <v>79</v>
      </c>
      <c r="B12" s="13" t="s">
        <v>88</v>
      </c>
      <c r="C12" s="11"/>
      <c r="D12" s="36"/>
      <c r="E12" s="36"/>
      <c r="F12" s="20" t="s">
        <v>28</v>
      </c>
      <c r="G12" s="80"/>
      <c r="H12" s="81"/>
      <c r="I12" s="80"/>
      <c r="J12" s="81"/>
      <c r="K12" s="80"/>
      <c r="L12" s="81"/>
      <c r="M12" s="80"/>
      <c r="N12" s="81"/>
      <c r="O12" s="80"/>
      <c r="P12" s="81"/>
      <c r="Q12" s="80"/>
      <c r="R12" s="81"/>
      <c r="S12" s="80"/>
      <c r="T12" s="81"/>
      <c r="U12" s="80"/>
      <c r="V12" s="81"/>
      <c r="W12" s="80"/>
      <c r="X12" s="81"/>
      <c r="Y12" s="80"/>
      <c r="Z12" s="81"/>
      <c r="AA12" s="80"/>
      <c r="AB12" s="81"/>
      <c r="AC12" s="80"/>
      <c r="AD12" s="82"/>
      <c r="AE12" s="43" t="e">
        <f>AVERAGE(G12,I12,K12,M12,O12,Q12,S12,U12,W12,Y12,AA12,AC12)</f>
        <v>#DIV/0!</v>
      </c>
      <c r="AF12" s="41" t="e">
        <f t="shared" si="0"/>
        <v>#DIV/0!</v>
      </c>
      <c r="AG12" s="31">
        <f t="shared" si="1"/>
        <v>0</v>
      </c>
      <c r="AH12" s="34">
        <f t="shared" si="2"/>
        <v>0</v>
      </c>
      <c r="AI12" s="39">
        <f t="shared" si="5"/>
        <v>0</v>
      </c>
      <c r="AJ12" s="40">
        <f t="shared" si="3"/>
        <v>0</v>
      </c>
    </row>
    <row r="13" spans="1:36" ht="12.75">
      <c r="A13" s="19" t="s">
        <v>80</v>
      </c>
      <c r="B13" s="11"/>
      <c r="C13" s="11"/>
      <c r="D13" s="36"/>
      <c r="E13" s="36"/>
      <c r="F13" s="20" t="s">
        <v>28</v>
      </c>
      <c r="G13" s="80"/>
      <c r="H13" s="81"/>
      <c r="I13" s="80"/>
      <c r="J13" s="81"/>
      <c r="K13" s="80"/>
      <c r="L13" s="81"/>
      <c r="M13" s="80"/>
      <c r="N13" s="81"/>
      <c r="O13" s="80"/>
      <c r="P13" s="81"/>
      <c r="Q13" s="80"/>
      <c r="R13" s="81"/>
      <c r="S13" s="80"/>
      <c r="T13" s="81"/>
      <c r="U13" s="80"/>
      <c r="V13" s="81"/>
      <c r="W13" s="80"/>
      <c r="X13" s="81"/>
      <c r="Y13" s="80"/>
      <c r="Z13" s="81"/>
      <c r="AA13" s="80"/>
      <c r="AB13" s="81"/>
      <c r="AC13" s="80"/>
      <c r="AD13" s="82"/>
      <c r="AE13" s="43" t="e">
        <f t="shared" si="4"/>
        <v>#DIV/0!</v>
      </c>
      <c r="AF13" s="41" t="e">
        <f t="shared" si="0"/>
        <v>#DIV/0!</v>
      </c>
      <c r="AG13" s="31">
        <f t="shared" si="1"/>
        <v>0</v>
      </c>
      <c r="AH13" s="34">
        <f t="shared" si="2"/>
        <v>0</v>
      </c>
      <c r="AI13" s="39">
        <f t="shared" si="5"/>
        <v>0</v>
      </c>
      <c r="AJ13" s="40">
        <f t="shared" si="3"/>
        <v>0</v>
      </c>
    </row>
    <row r="14" spans="1:36" ht="15.75">
      <c r="A14" s="19" t="s">
        <v>81</v>
      </c>
      <c r="B14" s="13" t="s">
        <v>90</v>
      </c>
      <c r="C14" s="11"/>
      <c r="D14" s="36"/>
      <c r="E14" s="36"/>
      <c r="F14" s="20" t="s">
        <v>28</v>
      </c>
      <c r="G14" s="80"/>
      <c r="H14" s="81"/>
      <c r="I14" s="80"/>
      <c r="J14" s="81"/>
      <c r="K14" s="80"/>
      <c r="L14" s="81"/>
      <c r="M14" s="80"/>
      <c r="N14" s="81"/>
      <c r="O14" s="80"/>
      <c r="P14" s="81"/>
      <c r="Q14" s="80"/>
      <c r="R14" s="81"/>
      <c r="S14" s="80"/>
      <c r="T14" s="81"/>
      <c r="U14" s="80"/>
      <c r="V14" s="81"/>
      <c r="W14" s="80"/>
      <c r="X14" s="81"/>
      <c r="Y14" s="80"/>
      <c r="Z14" s="81"/>
      <c r="AA14" s="80"/>
      <c r="AB14" s="81"/>
      <c r="AC14" s="80"/>
      <c r="AD14" s="82"/>
      <c r="AE14" s="43" t="e">
        <f t="shared" si="4"/>
        <v>#DIV/0!</v>
      </c>
      <c r="AF14" s="41" t="e">
        <f t="shared" si="0"/>
        <v>#DIV/0!</v>
      </c>
      <c r="AG14" s="31">
        <f t="shared" si="1"/>
        <v>0</v>
      </c>
      <c r="AH14" s="34">
        <f t="shared" si="2"/>
        <v>0</v>
      </c>
      <c r="AI14" s="39">
        <f t="shared" si="5"/>
        <v>0</v>
      </c>
      <c r="AJ14" s="40">
        <f t="shared" si="3"/>
        <v>0</v>
      </c>
    </row>
    <row r="15" spans="1:36" ht="12.75">
      <c r="A15" s="19" t="s">
        <v>82</v>
      </c>
      <c r="B15" s="13" t="s">
        <v>87</v>
      </c>
      <c r="C15" s="14">
        <v>1</v>
      </c>
      <c r="D15" s="37"/>
      <c r="E15" s="37"/>
      <c r="F15" s="20" t="s">
        <v>28</v>
      </c>
      <c r="G15" s="80"/>
      <c r="H15" s="81"/>
      <c r="I15" s="80"/>
      <c r="J15" s="81"/>
      <c r="K15" s="80"/>
      <c r="L15" s="81"/>
      <c r="M15" s="80"/>
      <c r="N15" s="81"/>
      <c r="O15" s="80"/>
      <c r="P15" s="81"/>
      <c r="Q15" s="80"/>
      <c r="R15" s="81"/>
      <c r="S15" s="80"/>
      <c r="T15" s="81"/>
      <c r="U15" s="80"/>
      <c r="V15" s="81"/>
      <c r="W15" s="80"/>
      <c r="X15" s="81"/>
      <c r="Y15" s="80"/>
      <c r="Z15" s="81"/>
      <c r="AA15" s="80"/>
      <c r="AB15" s="81"/>
      <c r="AC15" s="80"/>
      <c r="AD15" s="82"/>
      <c r="AE15" s="43" t="e">
        <f t="shared" si="4"/>
        <v>#DIV/0!</v>
      </c>
      <c r="AF15" s="41" t="e">
        <f t="shared" si="0"/>
        <v>#DIV/0!</v>
      </c>
      <c r="AG15" s="31">
        <f t="shared" si="1"/>
        <v>0</v>
      </c>
      <c r="AH15" s="34">
        <f t="shared" si="2"/>
        <v>0</v>
      </c>
      <c r="AI15" s="39">
        <f t="shared" si="5"/>
        <v>0</v>
      </c>
      <c r="AJ15" s="40">
        <f t="shared" si="3"/>
        <v>0</v>
      </c>
    </row>
    <row r="16" spans="1:36" ht="15.75">
      <c r="A16" s="26" t="s">
        <v>89</v>
      </c>
      <c r="B16" s="13" t="s">
        <v>87</v>
      </c>
      <c r="C16" s="11"/>
      <c r="D16" s="36"/>
      <c r="E16" s="36"/>
      <c r="F16" s="20" t="s">
        <v>28</v>
      </c>
      <c r="G16" s="80"/>
      <c r="H16" s="81"/>
      <c r="I16" s="80"/>
      <c r="J16" s="81"/>
      <c r="K16" s="80"/>
      <c r="L16" s="81"/>
      <c r="M16" s="80"/>
      <c r="N16" s="81"/>
      <c r="O16" s="80"/>
      <c r="P16" s="81"/>
      <c r="Q16" s="80"/>
      <c r="R16" s="81"/>
      <c r="S16" s="80"/>
      <c r="T16" s="81"/>
      <c r="U16" s="80"/>
      <c r="V16" s="81"/>
      <c r="W16" s="80"/>
      <c r="X16" s="81"/>
      <c r="Y16" s="80"/>
      <c r="Z16" s="81"/>
      <c r="AA16" s="80"/>
      <c r="AB16" s="81"/>
      <c r="AC16" s="80"/>
      <c r="AD16" s="82"/>
      <c r="AE16" s="43" t="e">
        <f t="shared" si="4"/>
        <v>#DIV/0!</v>
      </c>
      <c r="AF16" s="41" t="e">
        <f t="shared" si="0"/>
        <v>#DIV/0!</v>
      </c>
      <c r="AG16" s="31">
        <f t="shared" si="1"/>
        <v>0</v>
      </c>
      <c r="AH16" s="34">
        <f t="shared" si="2"/>
        <v>0</v>
      </c>
      <c r="AI16" s="39">
        <f t="shared" si="5"/>
        <v>0</v>
      </c>
      <c r="AJ16" s="40">
        <f t="shared" si="3"/>
        <v>0</v>
      </c>
    </row>
    <row r="17" spans="1:36" ht="13.5" thickBot="1">
      <c r="A17" s="27" t="s">
        <v>83</v>
      </c>
      <c r="B17" s="23" t="s">
        <v>87</v>
      </c>
      <c r="C17" s="22">
        <v>5</v>
      </c>
      <c r="D17" s="38"/>
      <c r="E17" s="38"/>
      <c r="F17" s="24" t="s">
        <v>28</v>
      </c>
      <c r="G17" s="84"/>
      <c r="H17" s="85"/>
      <c r="I17" s="84"/>
      <c r="J17" s="85"/>
      <c r="K17" s="84"/>
      <c r="L17" s="85"/>
      <c r="M17" s="84"/>
      <c r="N17" s="85"/>
      <c r="O17" s="84"/>
      <c r="P17" s="85"/>
      <c r="Q17" s="84"/>
      <c r="R17" s="85"/>
      <c r="S17" s="84"/>
      <c r="T17" s="85"/>
      <c r="U17" s="84"/>
      <c r="V17" s="85"/>
      <c r="W17" s="84"/>
      <c r="X17" s="85"/>
      <c r="Y17" s="84"/>
      <c r="Z17" s="85"/>
      <c r="AA17" s="84"/>
      <c r="AB17" s="85"/>
      <c r="AC17" s="84"/>
      <c r="AD17" s="86"/>
      <c r="AE17" s="43" t="e">
        <f>AVERAGE(G17,I17,K17,M17,O17,Q17,S17,U17,W17,Y17,AA17,AC17)</f>
        <v>#DIV/0!</v>
      </c>
      <c r="AF17" s="41" t="e">
        <f>AVERAGE(H17,J17,L17,N17,P17,R17,T17,V17,X17,Z17,AB17,AD17)</f>
        <v>#DIV/0!</v>
      </c>
      <c r="AG17" s="31">
        <f>COUNT(G17,I17,K17,M17,O17,Q17,S17,U17,W17,Y17,AA17,AC17)</f>
        <v>0</v>
      </c>
      <c r="AH17" s="34">
        <f>COUNT(H17,J17,L17,N17,P17,R17,T17,V17,X17,Z17,AB17,AD17)</f>
        <v>0</v>
      </c>
      <c r="AI17" s="39">
        <f t="shared" si="5"/>
        <v>0</v>
      </c>
      <c r="AJ17" s="40">
        <f t="shared" si="3"/>
        <v>0</v>
      </c>
    </row>
  </sheetData>
  <sheetProtection password="BF3C" sheet="1" objects="1" scenarios="1" selectLockedCells="1"/>
  <mergeCells count="15">
    <mergeCell ref="AE2:AF2"/>
    <mergeCell ref="AG2:AH2"/>
    <mergeCell ref="AI2:AJ2"/>
    <mergeCell ref="S2:T2"/>
    <mergeCell ref="U2:V2"/>
    <mergeCell ref="W2:X2"/>
    <mergeCell ref="Y2:Z2"/>
    <mergeCell ref="AA2:AB2"/>
    <mergeCell ref="AC2:AD2"/>
    <mergeCell ref="G2:H2"/>
    <mergeCell ref="I2:J2"/>
    <mergeCell ref="K2:L2"/>
    <mergeCell ref="M2:N2"/>
    <mergeCell ref="O2:P2"/>
    <mergeCell ref="Q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4.140625" style="0" bestFit="1" customWidth="1"/>
    <col min="4" max="5" width="9.140625" style="0" hidden="1" customWidth="1"/>
    <col min="7" max="8" width="10.57421875" style="0" customWidth="1"/>
    <col min="9" max="9" width="9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10.7109375" style="0" customWidth="1"/>
    <col min="14" max="14" width="10.00390625" style="0" customWidth="1"/>
    <col min="15" max="15" width="11.57421875" style="0" customWidth="1"/>
    <col min="16" max="16" width="10.00390625" style="0" customWidth="1"/>
    <col min="17" max="17" width="10.421875" style="0" customWidth="1"/>
    <col min="18" max="18" width="10.28125" style="0" customWidth="1"/>
    <col min="19" max="19" width="8.57421875" style="0" bestFit="1" customWidth="1"/>
    <col min="20" max="20" width="7.421875" style="0" bestFit="1" customWidth="1"/>
    <col min="21" max="21" width="12.421875" style="0" bestFit="1" customWidth="1"/>
  </cols>
  <sheetData>
    <row r="1" spans="1:18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1" ht="13.5" thickBot="1">
      <c r="A2" s="10"/>
      <c r="B2" s="10"/>
      <c r="C2" s="28"/>
      <c r="D2" s="28"/>
      <c r="E2" s="28"/>
      <c r="F2" s="15" t="s">
        <v>59</v>
      </c>
      <c r="G2" s="51" t="s">
        <v>60</v>
      </c>
      <c r="H2" s="51" t="s">
        <v>61</v>
      </c>
      <c r="I2" s="51" t="s">
        <v>62</v>
      </c>
      <c r="J2" s="12" t="s">
        <v>63</v>
      </c>
      <c r="K2" s="12" t="s">
        <v>64</v>
      </c>
      <c r="L2" s="12" t="s">
        <v>65</v>
      </c>
      <c r="M2" s="12" t="s">
        <v>66</v>
      </c>
      <c r="N2" s="12" t="s">
        <v>67</v>
      </c>
      <c r="O2" s="12" t="s">
        <v>68</v>
      </c>
      <c r="P2" s="12" t="s">
        <v>69</v>
      </c>
      <c r="Q2" s="12" t="s">
        <v>70</v>
      </c>
      <c r="R2" s="12" t="s">
        <v>71</v>
      </c>
      <c r="S2" s="44" t="s">
        <v>72</v>
      </c>
      <c r="T2" s="44" t="s">
        <v>95</v>
      </c>
      <c r="U2" s="46" t="s">
        <v>96</v>
      </c>
    </row>
    <row r="3" spans="1:21" ht="12.75">
      <c r="A3" s="29" t="s">
        <v>73</v>
      </c>
      <c r="B3" s="30" t="s">
        <v>84</v>
      </c>
      <c r="C3" s="30" t="s">
        <v>85</v>
      </c>
      <c r="D3" s="35"/>
      <c r="E3" s="35"/>
      <c r="F3" s="21" t="s">
        <v>94</v>
      </c>
      <c r="G3" s="18" t="s">
        <v>92</v>
      </c>
      <c r="H3" s="18" t="s">
        <v>92</v>
      </c>
      <c r="I3" s="18" t="s">
        <v>92</v>
      </c>
      <c r="J3" s="18" t="s">
        <v>92</v>
      </c>
      <c r="K3" s="18" t="s">
        <v>92</v>
      </c>
      <c r="L3" s="18" t="s">
        <v>92</v>
      </c>
      <c r="M3" s="18" t="s">
        <v>92</v>
      </c>
      <c r="N3" s="18" t="s">
        <v>92</v>
      </c>
      <c r="O3" s="18" t="s">
        <v>92</v>
      </c>
      <c r="P3" s="18" t="s">
        <v>92</v>
      </c>
      <c r="Q3" s="18" t="s">
        <v>92</v>
      </c>
      <c r="R3" s="18" t="s">
        <v>92</v>
      </c>
      <c r="S3" s="32" t="s">
        <v>92</v>
      </c>
      <c r="T3" s="45" t="s">
        <v>92</v>
      </c>
      <c r="U3" s="25" t="s">
        <v>92</v>
      </c>
    </row>
    <row r="4" spans="1:21" ht="12.75">
      <c r="A4" s="19" t="s">
        <v>74</v>
      </c>
      <c r="B4" s="13" t="s">
        <v>86</v>
      </c>
      <c r="C4" s="11">
        <v>30</v>
      </c>
      <c r="D4" s="36"/>
      <c r="E4" s="36"/>
      <c r="F4" s="20" t="s">
        <v>28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43" t="e">
        <f>AVERAGE(G4:R4)</f>
        <v>#DIV/0!</v>
      </c>
      <c r="T4" s="39">
        <f>COUNT(G4:R4)</f>
        <v>0</v>
      </c>
      <c r="U4" s="47">
        <f>COUNTIF(G4:R4,"&gt;"&amp;C4)</f>
        <v>0</v>
      </c>
    </row>
    <row r="5" spans="1:21" ht="14.25">
      <c r="A5" s="26" t="s">
        <v>97</v>
      </c>
      <c r="B5" s="13" t="s">
        <v>98</v>
      </c>
      <c r="C5" s="11">
        <v>65</v>
      </c>
      <c r="D5" s="36"/>
      <c r="E5" s="36"/>
      <c r="F5" s="20" t="s">
        <v>28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7"/>
      <c r="R5" s="80"/>
      <c r="S5" s="43" t="e">
        <f>AVERAGE(G5:R5)</f>
        <v>#DIV/0!</v>
      </c>
      <c r="T5" s="39">
        <f>COUNT(G5:R5)</f>
        <v>0</v>
      </c>
      <c r="U5" s="47">
        <f>COUNTIF(G5:R5,"&gt;="&amp;C5)</f>
        <v>0</v>
      </c>
    </row>
    <row r="6" spans="1:21" ht="12.75">
      <c r="A6" s="26" t="s">
        <v>99</v>
      </c>
      <c r="B6" s="13" t="s">
        <v>100</v>
      </c>
      <c r="C6" s="11">
        <v>22</v>
      </c>
      <c r="D6" s="36"/>
      <c r="E6" s="36"/>
      <c r="F6" s="20" t="s">
        <v>28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7"/>
      <c r="R6" s="80"/>
      <c r="S6" s="43" t="e">
        <f>AVERAGE(G6:R6)</f>
        <v>#DIV/0!</v>
      </c>
      <c r="T6" s="39">
        <f>COUNT(G6:R6)</f>
        <v>0</v>
      </c>
      <c r="U6" s="47">
        <f>COUNTIF(G6:R6,"&gt;="&amp;C6)</f>
        <v>0</v>
      </c>
    </row>
    <row r="7" spans="1:21" ht="12.75">
      <c r="A7" s="19" t="s">
        <v>75</v>
      </c>
      <c r="B7" s="13" t="s">
        <v>87</v>
      </c>
      <c r="C7" s="13" t="s">
        <v>91</v>
      </c>
      <c r="D7" s="20">
        <v>6.5</v>
      </c>
      <c r="E7" s="20">
        <v>9.5</v>
      </c>
      <c r="F7" s="20" t="s">
        <v>28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8"/>
      <c r="R7" s="83"/>
      <c r="S7" s="43" t="e">
        <f aca="true" t="shared" si="0" ref="S7:S18">AVERAGE(G7:R7)</f>
        <v>#DIV/0!</v>
      </c>
      <c r="T7" s="39">
        <f aca="true" t="shared" si="1" ref="T7:T18">COUNT(G7:R7)</f>
        <v>0</v>
      </c>
      <c r="U7" s="47">
        <f>COUNTIF(G7:R7,"&gt;"&amp;E7)+COUNTIF(G7:R7,"&lt;"&amp;D7)</f>
        <v>0</v>
      </c>
    </row>
    <row r="8" spans="1:21" ht="12.75">
      <c r="A8" s="26" t="s">
        <v>80</v>
      </c>
      <c r="B8" s="13"/>
      <c r="C8" s="52" t="s">
        <v>101</v>
      </c>
      <c r="D8" s="20">
        <v>1</v>
      </c>
      <c r="E8" s="20">
        <v>4</v>
      </c>
      <c r="F8" s="20" t="s">
        <v>28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8"/>
      <c r="R8" s="83"/>
      <c r="S8" s="43" t="e">
        <f>AVERAGE(G8:R8)</f>
        <v>#DIV/0!</v>
      </c>
      <c r="T8" s="39">
        <f>COUNT(G8:R8)</f>
        <v>0</v>
      </c>
      <c r="U8" s="47">
        <f>COUNTIF(G8:R8,"&gt;"&amp;E8)+COUNTIF(G8:R8,"&lt;"&amp;D8)</f>
        <v>0</v>
      </c>
    </row>
    <row r="9" spans="1:21" ht="12.75">
      <c r="A9" s="26" t="s">
        <v>102</v>
      </c>
      <c r="B9" s="13" t="s">
        <v>163</v>
      </c>
      <c r="C9" s="11"/>
      <c r="D9" s="36"/>
      <c r="E9" s="36"/>
      <c r="F9" s="20" t="s">
        <v>28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43" t="e">
        <f t="shared" si="0"/>
        <v>#DIV/0!</v>
      </c>
      <c r="T9" s="39">
        <f t="shared" si="1"/>
        <v>0</v>
      </c>
      <c r="U9" s="47"/>
    </row>
    <row r="10" spans="1:21" ht="12.75">
      <c r="A10" s="26" t="s">
        <v>2</v>
      </c>
      <c r="B10" s="13" t="s">
        <v>87</v>
      </c>
      <c r="C10" s="11">
        <v>2</v>
      </c>
      <c r="D10" s="36"/>
      <c r="E10" s="36"/>
      <c r="F10" s="20" t="s">
        <v>28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43" t="e">
        <f t="shared" si="0"/>
        <v>#DIV/0!</v>
      </c>
      <c r="T10" s="39">
        <f t="shared" si="1"/>
        <v>0</v>
      </c>
      <c r="U10" s="47">
        <f>(COUNTIF(G10:R10,"&gt;"&amp;C10))</f>
        <v>0</v>
      </c>
    </row>
    <row r="11" spans="1:21" ht="12.75">
      <c r="A11" s="26" t="s">
        <v>1</v>
      </c>
      <c r="B11" s="13" t="s">
        <v>87</v>
      </c>
      <c r="C11" s="14">
        <v>0.5</v>
      </c>
      <c r="D11" s="37"/>
      <c r="E11" s="37"/>
      <c r="F11" s="20" t="s">
        <v>28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3" t="e">
        <f t="shared" si="0"/>
        <v>#DIV/0!</v>
      </c>
      <c r="T11" s="39">
        <f t="shared" si="1"/>
        <v>0</v>
      </c>
      <c r="U11" s="47">
        <f>(COUNTIF(G11:R11,"&gt;"&amp;C11))</f>
        <v>0</v>
      </c>
    </row>
    <row r="12" spans="1:21" ht="12.75">
      <c r="A12" s="26" t="s">
        <v>4</v>
      </c>
      <c r="B12" s="13" t="s">
        <v>87</v>
      </c>
      <c r="C12" s="11">
        <v>0.1</v>
      </c>
      <c r="D12" s="36"/>
      <c r="E12" s="36"/>
      <c r="F12" s="20" t="s">
        <v>28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43" t="e">
        <f t="shared" si="0"/>
        <v>#DIV/0!</v>
      </c>
      <c r="T12" s="39">
        <f t="shared" si="1"/>
        <v>0</v>
      </c>
      <c r="U12" s="47">
        <f aca="true" t="shared" si="2" ref="U12:U17">(COUNTIF(G12:R12,"&gt;"&amp;C12))</f>
        <v>0</v>
      </c>
    </row>
    <row r="13" spans="1:21" ht="12.75">
      <c r="A13" s="26" t="s">
        <v>81</v>
      </c>
      <c r="B13" s="13" t="s">
        <v>87</v>
      </c>
      <c r="C13" s="40">
        <v>90</v>
      </c>
      <c r="D13" s="37"/>
      <c r="E13" s="37"/>
      <c r="F13" s="20" t="s">
        <v>28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43" t="e">
        <f t="shared" si="0"/>
        <v>#DIV/0!</v>
      </c>
      <c r="T13" s="39">
        <f t="shared" si="1"/>
        <v>0</v>
      </c>
      <c r="U13" s="47">
        <f t="shared" si="2"/>
        <v>0</v>
      </c>
    </row>
    <row r="14" spans="1:21" ht="12.75">
      <c r="A14" s="26" t="s">
        <v>105</v>
      </c>
      <c r="B14" s="13" t="s">
        <v>87</v>
      </c>
      <c r="C14" s="11">
        <v>1</v>
      </c>
      <c r="D14" s="36"/>
      <c r="E14" s="36"/>
      <c r="F14" s="20" t="s">
        <v>28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43" t="e">
        <f t="shared" si="0"/>
        <v>#DIV/0!</v>
      </c>
      <c r="T14" s="39">
        <f t="shared" si="1"/>
        <v>0</v>
      </c>
      <c r="U14" s="47">
        <f t="shared" si="2"/>
        <v>0</v>
      </c>
    </row>
    <row r="15" spans="1:21" ht="12.75">
      <c r="A15" s="26" t="s">
        <v>104</v>
      </c>
      <c r="B15" s="13" t="s">
        <v>87</v>
      </c>
      <c r="C15" s="11">
        <v>0.1</v>
      </c>
      <c r="D15" s="36"/>
      <c r="E15" s="36"/>
      <c r="F15" s="20" t="s">
        <v>28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43" t="e">
        <f t="shared" si="0"/>
        <v>#DIV/0!</v>
      </c>
      <c r="T15" s="39">
        <f t="shared" si="1"/>
        <v>0</v>
      </c>
      <c r="U15" s="47">
        <f t="shared" si="2"/>
        <v>0</v>
      </c>
    </row>
    <row r="16" spans="1:21" ht="12.75">
      <c r="A16" s="26" t="s">
        <v>78</v>
      </c>
      <c r="B16" s="13" t="s">
        <v>87</v>
      </c>
      <c r="C16" s="11">
        <v>2</v>
      </c>
      <c r="D16" s="36"/>
      <c r="E16" s="36"/>
      <c r="F16" s="20" t="s">
        <v>28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43" t="e">
        <f t="shared" si="0"/>
        <v>#DIV/0!</v>
      </c>
      <c r="T16" s="39">
        <f t="shared" si="1"/>
        <v>0</v>
      </c>
      <c r="U16" s="47">
        <f t="shared" si="2"/>
        <v>0</v>
      </c>
    </row>
    <row r="17" spans="1:21" ht="12.75">
      <c r="A17" s="26" t="s">
        <v>77</v>
      </c>
      <c r="B17" s="13" t="s">
        <v>87</v>
      </c>
      <c r="C17" s="11">
        <v>0.1</v>
      </c>
      <c r="D17" s="36"/>
      <c r="E17" s="36"/>
      <c r="F17" s="20" t="s">
        <v>28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43" t="e">
        <f t="shared" si="0"/>
        <v>#DIV/0!</v>
      </c>
      <c r="T17" s="39">
        <f t="shared" si="1"/>
        <v>0</v>
      </c>
      <c r="U17" s="47">
        <f t="shared" si="2"/>
        <v>0</v>
      </c>
    </row>
    <row r="18" spans="1:21" ht="13.5" thickBot="1">
      <c r="A18" s="53" t="s">
        <v>103</v>
      </c>
      <c r="B18" s="23" t="s">
        <v>87</v>
      </c>
      <c r="C18" s="54">
        <v>2</v>
      </c>
      <c r="D18" s="55"/>
      <c r="E18" s="55"/>
      <c r="F18" s="24" t="s">
        <v>28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48" t="e">
        <f t="shared" si="0"/>
        <v>#DIV/0!</v>
      </c>
      <c r="T18" s="49">
        <f t="shared" si="1"/>
        <v>0</v>
      </c>
      <c r="U18" s="50">
        <f>(COUNTIF(G18:R18,"&gt;"&amp;C18))</f>
        <v>0</v>
      </c>
    </row>
    <row r="19" spans="1:18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</sheetData>
  <sheetProtection password="BF3C" sheet="1" objects="1" scenarios="1" selectLockedCells="1"/>
  <printOptions/>
  <pageMargins left="0.75" right="0.75" top="1" bottom="1" header="0.5" footer="0.5"/>
  <pageSetup orientation="portrait" paperSize="9"/>
  <ignoredErrors>
    <ignoredError sqref="U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9.7109375" style="0" bestFit="1" customWidth="1"/>
    <col min="4" max="5" width="9.140625" style="0" hidden="1" customWidth="1"/>
    <col min="21" max="21" width="12.421875" style="0" bestFit="1" customWidth="1"/>
  </cols>
  <sheetData>
    <row r="1" spans="1:18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1" ht="13.5" thickBot="1">
      <c r="A2" s="10"/>
      <c r="B2" s="10"/>
      <c r="C2" s="28"/>
      <c r="D2" s="28"/>
      <c r="E2" s="28"/>
      <c r="F2" s="15" t="s">
        <v>141</v>
      </c>
      <c r="G2" s="51" t="s">
        <v>60</v>
      </c>
      <c r="H2" s="51" t="s">
        <v>61</v>
      </c>
      <c r="I2" s="51" t="s">
        <v>62</v>
      </c>
      <c r="J2" s="12" t="s">
        <v>63</v>
      </c>
      <c r="K2" s="12" t="s">
        <v>64</v>
      </c>
      <c r="L2" s="12" t="s">
        <v>65</v>
      </c>
      <c r="M2" s="12" t="s">
        <v>66</v>
      </c>
      <c r="N2" s="12" t="s">
        <v>67</v>
      </c>
      <c r="O2" s="12" t="s">
        <v>68</v>
      </c>
      <c r="P2" s="12" t="s">
        <v>69</v>
      </c>
      <c r="Q2" s="12" t="s">
        <v>70</v>
      </c>
      <c r="R2" s="12" t="s">
        <v>71</v>
      </c>
      <c r="S2" s="44" t="s">
        <v>72</v>
      </c>
      <c r="T2" s="56" t="s">
        <v>95</v>
      </c>
      <c r="U2" s="46" t="s">
        <v>96</v>
      </c>
    </row>
    <row r="3" spans="1:21" ht="12.75">
      <c r="A3" s="29" t="s">
        <v>73</v>
      </c>
      <c r="B3" s="30" t="s">
        <v>84</v>
      </c>
      <c r="C3" s="30" t="s">
        <v>85</v>
      </c>
      <c r="D3" s="35"/>
      <c r="E3" s="35"/>
      <c r="F3" s="21" t="s">
        <v>94</v>
      </c>
      <c r="G3" s="18" t="s">
        <v>92</v>
      </c>
      <c r="H3" s="18" t="s">
        <v>92</v>
      </c>
      <c r="I3" s="18" t="s">
        <v>92</v>
      </c>
      <c r="J3" s="18" t="s">
        <v>92</v>
      </c>
      <c r="K3" s="18" t="s">
        <v>92</v>
      </c>
      <c r="L3" s="18" t="s">
        <v>92</v>
      </c>
      <c r="M3" s="18" t="s">
        <v>92</v>
      </c>
      <c r="N3" s="18" t="s">
        <v>92</v>
      </c>
      <c r="O3" s="18" t="s">
        <v>92</v>
      </c>
      <c r="P3" s="18" t="s">
        <v>92</v>
      </c>
      <c r="Q3" s="18" t="s">
        <v>92</v>
      </c>
      <c r="R3" s="18" t="s">
        <v>92</v>
      </c>
      <c r="S3" s="32" t="s">
        <v>92</v>
      </c>
      <c r="T3" s="45" t="s">
        <v>92</v>
      </c>
      <c r="U3" s="25" t="s">
        <v>92</v>
      </c>
    </row>
    <row r="4" spans="1:21" ht="14.25">
      <c r="A4" s="26" t="s">
        <v>140</v>
      </c>
      <c r="B4" s="13" t="s">
        <v>106</v>
      </c>
      <c r="C4" s="11"/>
      <c r="D4" s="36"/>
      <c r="E4" s="36"/>
      <c r="F4" s="20" t="s">
        <v>28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7"/>
      <c r="R4" s="80"/>
      <c r="S4" s="43" t="e">
        <f>AVERAGE(G4:R4)</f>
        <v>#DIV/0!</v>
      </c>
      <c r="T4" s="39">
        <f aca="true" t="shared" si="0" ref="T4:T10">COUNT(G4:R4)</f>
        <v>0</v>
      </c>
      <c r="U4" s="47"/>
    </row>
    <row r="5" spans="1:21" ht="12.75">
      <c r="A5" s="19" t="s">
        <v>74</v>
      </c>
      <c r="B5" s="13" t="s">
        <v>86</v>
      </c>
      <c r="C5" s="11">
        <v>30</v>
      </c>
      <c r="D5" s="36">
        <v>0</v>
      </c>
      <c r="E5" s="36">
        <v>30</v>
      </c>
      <c r="F5" s="20" t="s">
        <v>28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43" t="e">
        <f aca="true" t="shared" si="1" ref="S5:S10">AVERAGE(G5:R5)</f>
        <v>#DIV/0!</v>
      </c>
      <c r="T5" s="39">
        <f t="shared" si="0"/>
        <v>0</v>
      </c>
      <c r="U5" s="47">
        <f>COUNTIF(G5:R5,"&gt;"&amp;E5)+COUNTIF(G5:R5,"&lt;"&amp;D5)</f>
        <v>0</v>
      </c>
    </row>
    <row r="6" spans="1:21" ht="12.75">
      <c r="A6" s="19" t="s">
        <v>75</v>
      </c>
      <c r="B6" s="13"/>
      <c r="C6" s="13" t="s">
        <v>107</v>
      </c>
      <c r="D6" s="20">
        <v>6.5</v>
      </c>
      <c r="E6" s="20">
        <v>9</v>
      </c>
      <c r="F6" s="20" t="s">
        <v>28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8"/>
      <c r="R6" s="83"/>
      <c r="S6" s="43" t="e">
        <f t="shared" si="1"/>
        <v>#DIV/0!</v>
      </c>
      <c r="T6" s="39">
        <f t="shared" si="0"/>
        <v>0</v>
      </c>
      <c r="U6" s="47">
        <f>COUNTIF(G6:R6,"&gt;"&amp;E6)+COUNTIF(G6:R6,"&lt;"&amp;D6)</f>
        <v>0</v>
      </c>
    </row>
    <row r="7" spans="1:21" ht="12.75">
      <c r="A7" s="26" t="s">
        <v>102</v>
      </c>
      <c r="B7" s="13" t="s">
        <v>163</v>
      </c>
      <c r="C7" s="11"/>
      <c r="D7" s="36"/>
      <c r="E7" s="36"/>
      <c r="F7" s="20" t="s">
        <v>28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43" t="e">
        <f t="shared" si="1"/>
        <v>#DIV/0!</v>
      </c>
      <c r="T7" s="39">
        <f t="shared" si="0"/>
        <v>0</v>
      </c>
      <c r="U7" s="47"/>
    </row>
    <row r="8" spans="1:21" ht="12.75">
      <c r="A8" s="26" t="s">
        <v>108</v>
      </c>
      <c r="B8" s="13" t="s">
        <v>87</v>
      </c>
      <c r="C8" s="11">
        <v>2</v>
      </c>
      <c r="D8" s="36"/>
      <c r="E8" s="36"/>
      <c r="F8" s="20" t="s">
        <v>28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43" t="e">
        <f t="shared" si="1"/>
        <v>#DIV/0!</v>
      </c>
      <c r="T8" s="39">
        <f t="shared" si="0"/>
        <v>0</v>
      </c>
      <c r="U8" s="47">
        <f>(COUNTIF(G8:R8,"&gt;"&amp;C8))</f>
        <v>0</v>
      </c>
    </row>
    <row r="9" spans="1:21" ht="12.75">
      <c r="A9" s="26" t="s">
        <v>109</v>
      </c>
      <c r="B9" s="13" t="s">
        <v>87</v>
      </c>
      <c r="C9" s="11">
        <v>2</v>
      </c>
      <c r="D9" s="36"/>
      <c r="E9" s="36"/>
      <c r="F9" s="20" t="s">
        <v>28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43" t="e">
        <f t="shared" si="1"/>
        <v>#DIV/0!</v>
      </c>
      <c r="T9" s="39">
        <f t="shared" si="0"/>
        <v>0</v>
      </c>
      <c r="U9" s="47">
        <f>(COUNTIF(G9:R9,"&gt;"&amp;C9))</f>
        <v>0</v>
      </c>
    </row>
    <row r="10" spans="1:21" ht="12.75">
      <c r="A10" s="26" t="s">
        <v>110</v>
      </c>
      <c r="B10" s="13" t="s">
        <v>87</v>
      </c>
      <c r="C10" s="11">
        <v>0.5</v>
      </c>
      <c r="D10" s="36"/>
      <c r="E10" s="36"/>
      <c r="F10" s="20" t="s">
        <v>28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43" t="e">
        <f t="shared" si="1"/>
        <v>#DIV/0!</v>
      </c>
      <c r="T10" s="39">
        <f t="shared" si="0"/>
        <v>0</v>
      </c>
      <c r="U10" s="47">
        <f>(COUNTIF(G10:R10,"&gt;"&amp;C10))</f>
        <v>0</v>
      </c>
    </row>
    <row r="11" spans="1:21" ht="12.75">
      <c r="A11" s="26" t="s">
        <v>111</v>
      </c>
      <c r="B11" s="13" t="s">
        <v>87</v>
      </c>
      <c r="C11" s="11"/>
      <c r="D11" s="36"/>
      <c r="E11" s="36"/>
      <c r="F11" s="20" t="s">
        <v>28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3" t="e">
        <f aca="true" t="shared" si="2" ref="S11:S23">AVERAGE(G11:R11)</f>
        <v>#DIV/0!</v>
      </c>
      <c r="T11" s="39">
        <f aca="true" t="shared" si="3" ref="T11:T23">COUNT(G11:R11)</f>
        <v>0</v>
      </c>
      <c r="U11" s="47"/>
    </row>
    <row r="12" spans="1:21" ht="12.75">
      <c r="A12" s="26" t="s">
        <v>112</v>
      </c>
      <c r="B12" s="13" t="s">
        <v>87</v>
      </c>
      <c r="C12" s="11">
        <v>0.1</v>
      </c>
      <c r="D12" s="36"/>
      <c r="E12" s="36"/>
      <c r="F12" s="20" t="s">
        <v>28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43" t="e">
        <f t="shared" si="2"/>
        <v>#DIV/0!</v>
      </c>
      <c r="T12" s="39">
        <f t="shared" si="3"/>
        <v>0</v>
      </c>
      <c r="U12" s="47">
        <f aca="true" t="shared" si="4" ref="U12:U17">(COUNTIF(G12:R12,"&gt;"&amp;C12))</f>
        <v>0</v>
      </c>
    </row>
    <row r="13" spans="1:21" ht="12.75">
      <c r="A13" s="26" t="s">
        <v>113</v>
      </c>
      <c r="B13" s="13" t="s">
        <v>87</v>
      </c>
      <c r="C13" s="11">
        <v>0.5</v>
      </c>
      <c r="D13" s="36"/>
      <c r="E13" s="36"/>
      <c r="F13" s="20" t="s">
        <v>28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43" t="e">
        <f t="shared" si="2"/>
        <v>#DIV/0!</v>
      </c>
      <c r="T13" s="39">
        <f t="shared" si="3"/>
        <v>0</v>
      </c>
      <c r="U13" s="47">
        <f t="shared" si="4"/>
        <v>0</v>
      </c>
    </row>
    <row r="14" spans="1:21" ht="12.75">
      <c r="A14" s="26" t="s">
        <v>114</v>
      </c>
      <c r="B14" s="13" t="s">
        <v>87</v>
      </c>
      <c r="C14" s="11">
        <v>0.1</v>
      </c>
      <c r="D14" s="36"/>
      <c r="E14" s="36"/>
      <c r="F14" s="20" t="s">
        <v>28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43" t="e">
        <f t="shared" si="2"/>
        <v>#DIV/0!</v>
      </c>
      <c r="T14" s="39">
        <f t="shared" si="3"/>
        <v>0</v>
      </c>
      <c r="U14" s="47">
        <f t="shared" si="4"/>
        <v>0</v>
      </c>
    </row>
    <row r="15" spans="1:21" ht="12.75">
      <c r="A15" s="26" t="s">
        <v>115</v>
      </c>
      <c r="B15" s="13" t="s">
        <v>87</v>
      </c>
      <c r="C15" s="11">
        <v>0.01</v>
      </c>
      <c r="D15" s="36"/>
      <c r="E15" s="36"/>
      <c r="F15" s="20" t="s">
        <v>28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43" t="e">
        <f t="shared" si="2"/>
        <v>#DIV/0!</v>
      </c>
      <c r="T15" s="39">
        <f t="shared" si="3"/>
        <v>0</v>
      </c>
      <c r="U15" s="47">
        <f t="shared" si="4"/>
        <v>0</v>
      </c>
    </row>
    <row r="16" spans="1:21" ht="12.75">
      <c r="A16" s="26" t="s">
        <v>116</v>
      </c>
      <c r="B16" s="13" t="s">
        <v>87</v>
      </c>
      <c r="C16" s="11">
        <v>0.5</v>
      </c>
      <c r="D16" s="36"/>
      <c r="E16" s="36"/>
      <c r="F16" s="20" t="s">
        <v>28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43" t="e">
        <f t="shared" si="2"/>
        <v>#DIV/0!</v>
      </c>
      <c r="T16" s="39">
        <f t="shared" si="3"/>
        <v>0</v>
      </c>
      <c r="U16" s="47">
        <f t="shared" si="4"/>
        <v>0</v>
      </c>
    </row>
    <row r="17" spans="1:21" ht="12.75">
      <c r="A17" s="26" t="s">
        <v>117</v>
      </c>
      <c r="B17" s="13" t="s">
        <v>87</v>
      </c>
      <c r="C17" s="11">
        <v>0.1</v>
      </c>
      <c r="D17" s="36"/>
      <c r="E17" s="36"/>
      <c r="F17" s="20" t="s">
        <v>28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43" t="e">
        <f t="shared" si="2"/>
        <v>#DIV/0!</v>
      </c>
      <c r="T17" s="39">
        <f t="shared" si="3"/>
        <v>0</v>
      </c>
      <c r="U17" s="47">
        <f t="shared" si="4"/>
        <v>0</v>
      </c>
    </row>
    <row r="18" spans="1:21" ht="12.75">
      <c r="A18" s="26" t="s">
        <v>121</v>
      </c>
      <c r="B18" s="13" t="s">
        <v>118</v>
      </c>
      <c r="C18" s="11"/>
      <c r="D18" s="36"/>
      <c r="E18" s="36"/>
      <c r="F18" s="20" t="s">
        <v>28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43" t="e">
        <f t="shared" si="2"/>
        <v>#DIV/0!</v>
      </c>
      <c r="T18" s="39">
        <f t="shared" si="3"/>
        <v>0</v>
      </c>
      <c r="U18" s="47"/>
    </row>
    <row r="19" spans="1:21" ht="12.75">
      <c r="A19" s="26" t="s">
        <v>120</v>
      </c>
      <c r="B19" s="13" t="s">
        <v>118</v>
      </c>
      <c r="C19" s="11"/>
      <c r="D19" s="36"/>
      <c r="E19" s="36"/>
      <c r="F19" s="20" t="s">
        <v>28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43" t="e">
        <f t="shared" si="2"/>
        <v>#DIV/0!</v>
      </c>
      <c r="T19" s="39">
        <f t="shared" si="3"/>
        <v>0</v>
      </c>
      <c r="U19" s="47"/>
    </row>
    <row r="20" spans="1:21" ht="12.75">
      <c r="A20" s="26" t="s">
        <v>122</v>
      </c>
      <c r="B20" s="13" t="s">
        <v>118</v>
      </c>
      <c r="C20" s="11"/>
      <c r="D20" s="36"/>
      <c r="E20" s="36"/>
      <c r="F20" s="20" t="s">
        <v>28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43" t="e">
        <f t="shared" si="2"/>
        <v>#DIV/0!</v>
      </c>
      <c r="T20" s="39">
        <f t="shared" si="3"/>
        <v>0</v>
      </c>
      <c r="U20" s="47"/>
    </row>
    <row r="21" spans="1:21" ht="12.75">
      <c r="A21" s="26" t="s">
        <v>123</v>
      </c>
      <c r="B21" s="13" t="s">
        <v>87</v>
      </c>
      <c r="C21" s="11"/>
      <c r="D21" s="36"/>
      <c r="E21" s="36"/>
      <c r="F21" s="20" t="s">
        <v>28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3" t="e">
        <f t="shared" si="2"/>
        <v>#DIV/0!</v>
      </c>
      <c r="T21" s="39">
        <f t="shared" si="3"/>
        <v>0</v>
      </c>
      <c r="U21" s="47"/>
    </row>
    <row r="22" spans="1:21" ht="12.75">
      <c r="A22" s="26" t="s">
        <v>124</v>
      </c>
      <c r="B22" s="13" t="s">
        <v>87</v>
      </c>
      <c r="C22" s="11"/>
      <c r="D22" s="36"/>
      <c r="E22" s="36"/>
      <c r="F22" s="20" t="s">
        <v>28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43" t="e">
        <f t="shared" si="2"/>
        <v>#DIV/0!</v>
      </c>
      <c r="T22" s="39">
        <f t="shared" si="3"/>
        <v>0</v>
      </c>
      <c r="U22" s="47"/>
    </row>
    <row r="23" spans="1:21" ht="12.75">
      <c r="A23" s="26" t="s">
        <v>125</v>
      </c>
      <c r="B23" s="13" t="s">
        <v>87</v>
      </c>
      <c r="C23" s="11"/>
      <c r="D23" s="36"/>
      <c r="E23" s="36"/>
      <c r="F23" s="20" t="s">
        <v>28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43" t="e">
        <f t="shared" si="2"/>
        <v>#DIV/0!</v>
      </c>
      <c r="T23" s="39">
        <f t="shared" si="3"/>
        <v>0</v>
      </c>
      <c r="U23" s="47"/>
    </row>
    <row r="24" spans="1:21" ht="12.75">
      <c r="A24" s="26" t="s">
        <v>126</v>
      </c>
      <c r="B24" s="13" t="s">
        <v>87</v>
      </c>
      <c r="C24" s="14"/>
      <c r="D24" s="37"/>
      <c r="E24" s="37"/>
      <c r="F24" s="20" t="s">
        <v>28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43" t="e">
        <f aca="true" t="shared" si="5" ref="S24:S39">AVERAGE(G24:R24)</f>
        <v>#DIV/0!</v>
      </c>
      <c r="T24" s="39">
        <f aca="true" t="shared" si="6" ref="T24:T39">COUNT(G24:R24)</f>
        <v>0</v>
      </c>
      <c r="U24" s="47"/>
    </row>
    <row r="25" spans="1:21" ht="12.75">
      <c r="A25" s="26" t="s">
        <v>127</v>
      </c>
      <c r="B25" s="13" t="s">
        <v>87</v>
      </c>
      <c r="C25" s="11"/>
      <c r="D25" s="36"/>
      <c r="E25" s="36"/>
      <c r="F25" s="20" t="s">
        <v>28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43" t="e">
        <f t="shared" si="5"/>
        <v>#DIV/0!</v>
      </c>
      <c r="T25" s="39">
        <f t="shared" si="6"/>
        <v>0</v>
      </c>
      <c r="U25" s="47"/>
    </row>
    <row r="26" spans="1:21" ht="12.75">
      <c r="A26" s="26" t="s">
        <v>128</v>
      </c>
      <c r="B26" s="13" t="s">
        <v>87</v>
      </c>
      <c r="C26" s="40"/>
      <c r="D26" s="37"/>
      <c r="E26" s="37"/>
      <c r="F26" s="20" t="s">
        <v>28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43" t="e">
        <f t="shared" si="5"/>
        <v>#DIV/0!</v>
      </c>
      <c r="T26" s="39">
        <f t="shared" si="6"/>
        <v>0</v>
      </c>
      <c r="U26" s="47"/>
    </row>
    <row r="27" spans="1:21" ht="12.75">
      <c r="A27" s="26" t="s">
        <v>129</v>
      </c>
      <c r="B27" s="13" t="s">
        <v>87</v>
      </c>
      <c r="C27" s="40"/>
      <c r="D27" s="37"/>
      <c r="E27" s="37"/>
      <c r="F27" s="20" t="s">
        <v>28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43" t="e">
        <f t="shared" si="5"/>
        <v>#DIV/0!</v>
      </c>
      <c r="T27" s="39">
        <f t="shared" si="6"/>
        <v>0</v>
      </c>
      <c r="U27" s="47"/>
    </row>
    <row r="28" spans="1:21" ht="12.75">
      <c r="A28" s="26" t="s">
        <v>119</v>
      </c>
      <c r="B28" s="13" t="s">
        <v>87</v>
      </c>
      <c r="C28" s="11">
        <v>10</v>
      </c>
      <c r="D28" s="36"/>
      <c r="E28" s="36"/>
      <c r="F28" s="20" t="s">
        <v>28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43" t="e">
        <f t="shared" si="5"/>
        <v>#DIV/0!</v>
      </c>
      <c r="T28" s="39">
        <f t="shared" si="6"/>
        <v>0</v>
      </c>
      <c r="U28" s="47">
        <f>(COUNTIF(G28:R28,"&gt;"&amp;C28))</f>
        <v>0</v>
      </c>
    </row>
    <row r="29" spans="1:21" ht="12.75">
      <c r="A29" s="26" t="s">
        <v>130</v>
      </c>
      <c r="B29" s="13" t="s">
        <v>87</v>
      </c>
      <c r="C29" s="11">
        <v>1</v>
      </c>
      <c r="D29" s="36"/>
      <c r="E29" s="36"/>
      <c r="F29" s="20" t="s">
        <v>28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3" t="e">
        <f t="shared" si="5"/>
        <v>#DIV/0!</v>
      </c>
      <c r="T29" s="39">
        <f t="shared" si="6"/>
        <v>0</v>
      </c>
      <c r="U29" s="47">
        <f>(COUNTIF(G29:R29,"&gt;"&amp;C29))</f>
        <v>0</v>
      </c>
    </row>
    <row r="30" spans="1:21" ht="12.75">
      <c r="A30" s="26" t="s">
        <v>131</v>
      </c>
      <c r="B30" s="13" t="s">
        <v>87</v>
      </c>
      <c r="C30" s="11">
        <v>50</v>
      </c>
      <c r="D30" s="36"/>
      <c r="E30" s="36"/>
      <c r="F30" s="20" t="s">
        <v>28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43" t="e">
        <f t="shared" si="5"/>
        <v>#DIV/0!</v>
      </c>
      <c r="T30" s="39">
        <f t="shared" si="6"/>
        <v>0</v>
      </c>
      <c r="U30" s="47">
        <f>(COUNTIF(G30:R30,"&gt;"&amp;C30))</f>
        <v>0</v>
      </c>
    </row>
    <row r="31" spans="1:21" ht="12.75">
      <c r="A31" s="26" t="s">
        <v>132</v>
      </c>
      <c r="B31" s="13" t="s">
        <v>87</v>
      </c>
      <c r="C31" s="11"/>
      <c r="D31" s="36"/>
      <c r="E31" s="36"/>
      <c r="F31" s="20" t="s">
        <v>28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43" t="e">
        <f t="shared" si="5"/>
        <v>#DIV/0!</v>
      </c>
      <c r="T31" s="39">
        <f t="shared" si="6"/>
        <v>0</v>
      </c>
      <c r="U31" s="47"/>
    </row>
    <row r="32" spans="1:21" ht="12.75">
      <c r="A32" s="26" t="s">
        <v>133</v>
      </c>
      <c r="B32" s="13" t="s">
        <v>87</v>
      </c>
      <c r="C32" s="11"/>
      <c r="D32" s="36"/>
      <c r="E32" s="36"/>
      <c r="F32" s="20" t="s">
        <v>28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43" t="e">
        <f t="shared" si="5"/>
        <v>#DIV/0!</v>
      </c>
      <c r="T32" s="39">
        <f t="shared" si="6"/>
        <v>0</v>
      </c>
      <c r="U32" s="47"/>
    </row>
    <row r="33" spans="1:21" ht="12.75">
      <c r="A33" s="26" t="s">
        <v>134</v>
      </c>
      <c r="B33" s="13" t="s">
        <v>135</v>
      </c>
      <c r="C33" s="11">
        <v>20</v>
      </c>
      <c r="D33" s="36"/>
      <c r="E33" s="36"/>
      <c r="F33" s="20" t="s">
        <v>28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43" t="e">
        <f t="shared" si="5"/>
        <v>#DIV/0!</v>
      </c>
      <c r="T33" s="39">
        <f t="shared" si="6"/>
        <v>0</v>
      </c>
      <c r="U33" s="47">
        <f aca="true" t="shared" si="7" ref="U33:U39">(COUNTIF(G33:R33,"&gt;"&amp;C33))</f>
        <v>0</v>
      </c>
    </row>
    <row r="34" spans="1:21" ht="12.75">
      <c r="A34" s="26" t="s">
        <v>81</v>
      </c>
      <c r="B34" s="13" t="s">
        <v>135</v>
      </c>
      <c r="C34" s="11">
        <v>100</v>
      </c>
      <c r="D34" s="36"/>
      <c r="E34" s="36"/>
      <c r="F34" s="20" t="s">
        <v>28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43" t="e">
        <f t="shared" si="5"/>
        <v>#DIV/0!</v>
      </c>
      <c r="T34" s="39">
        <f t="shared" si="6"/>
        <v>0</v>
      </c>
      <c r="U34" s="47">
        <f t="shared" si="7"/>
        <v>0</v>
      </c>
    </row>
    <row r="35" spans="1:21" ht="12.75">
      <c r="A35" s="26" t="s">
        <v>136</v>
      </c>
      <c r="B35" s="13" t="s">
        <v>87</v>
      </c>
      <c r="C35" s="11">
        <v>30</v>
      </c>
      <c r="D35" s="36"/>
      <c r="E35" s="36"/>
      <c r="F35" s="20" t="s">
        <v>28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43" t="e">
        <f t="shared" si="5"/>
        <v>#DIV/0!</v>
      </c>
      <c r="T35" s="39">
        <f t="shared" si="6"/>
        <v>0</v>
      </c>
      <c r="U35" s="47">
        <f t="shared" si="7"/>
        <v>0</v>
      </c>
    </row>
    <row r="36" spans="1:21" ht="12.75">
      <c r="A36" s="26" t="s">
        <v>83</v>
      </c>
      <c r="B36" s="13" t="s">
        <v>87</v>
      </c>
      <c r="C36" s="11">
        <v>5</v>
      </c>
      <c r="D36" s="36"/>
      <c r="E36" s="36"/>
      <c r="F36" s="20" t="s">
        <v>28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43" t="e">
        <f t="shared" si="5"/>
        <v>#DIV/0!</v>
      </c>
      <c r="T36" s="39">
        <f t="shared" si="6"/>
        <v>0</v>
      </c>
      <c r="U36" s="47">
        <f t="shared" si="7"/>
        <v>0</v>
      </c>
    </row>
    <row r="37" spans="1:21" ht="12.75">
      <c r="A37" s="26" t="s">
        <v>137</v>
      </c>
      <c r="B37" s="13" t="s">
        <v>87</v>
      </c>
      <c r="C37" s="11">
        <v>0.1</v>
      </c>
      <c r="D37" s="36"/>
      <c r="E37" s="36"/>
      <c r="F37" s="20" t="s">
        <v>28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43" t="e">
        <f t="shared" si="5"/>
        <v>#DIV/0!</v>
      </c>
      <c r="T37" s="39">
        <f t="shared" si="6"/>
        <v>0</v>
      </c>
      <c r="U37" s="47">
        <f t="shared" si="7"/>
        <v>0</v>
      </c>
    </row>
    <row r="38" spans="1:21" ht="12.75">
      <c r="A38" s="26" t="s">
        <v>82</v>
      </c>
      <c r="B38" s="13" t="s">
        <v>138</v>
      </c>
      <c r="C38" s="11">
        <v>0.1</v>
      </c>
      <c r="D38" s="36"/>
      <c r="E38" s="36"/>
      <c r="F38" s="20" t="s">
        <v>28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43" t="e">
        <f t="shared" si="5"/>
        <v>#DIV/0!</v>
      </c>
      <c r="T38" s="39">
        <f t="shared" si="6"/>
        <v>0</v>
      </c>
      <c r="U38" s="47">
        <f t="shared" si="7"/>
        <v>0</v>
      </c>
    </row>
    <row r="39" spans="1:21" ht="13.5" thickBot="1">
      <c r="A39" s="53" t="s">
        <v>139</v>
      </c>
      <c r="B39" s="23" t="s">
        <v>87</v>
      </c>
      <c r="C39" s="54">
        <v>0.1</v>
      </c>
      <c r="D39" s="55"/>
      <c r="E39" s="55"/>
      <c r="F39" s="24" t="s">
        <v>28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48" t="e">
        <f t="shared" si="5"/>
        <v>#DIV/0!</v>
      </c>
      <c r="T39" s="49">
        <f t="shared" si="6"/>
        <v>0</v>
      </c>
      <c r="U39" s="50">
        <f t="shared" si="7"/>
        <v>0</v>
      </c>
    </row>
    <row r="55" spans="1:17" ht="12.75">
      <c r="A55" s="1" t="s">
        <v>26</v>
      </c>
      <c r="B55" s="1"/>
      <c r="C55" s="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1"/>
      <c r="B56" s="1"/>
      <c r="C56" s="8"/>
      <c r="D56" s="7" t="s">
        <v>14</v>
      </c>
      <c r="E56" s="7" t="s">
        <v>15</v>
      </c>
      <c r="F56" s="7" t="s">
        <v>16</v>
      </c>
      <c r="G56" s="7" t="s">
        <v>17</v>
      </c>
      <c r="H56" s="7" t="s">
        <v>18</v>
      </c>
      <c r="I56" s="7" t="s">
        <v>19</v>
      </c>
      <c r="J56" s="7" t="s">
        <v>20</v>
      </c>
      <c r="K56" s="7" t="s">
        <v>25</v>
      </c>
      <c r="L56" s="7" t="s">
        <v>21</v>
      </c>
      <c r="M56" s="7" t="s">
        <v>22</v>
      </c>
      <c r="N56" s="7" t="s">
        <v>23</v>
      </c>
      <c r="O56" s="7" t="s">
        <v>24</v>
      </c>
      <c r="P56" s="1" t="s">
        <v>28</v>
      </c>
      <c r="Q56" s="1" t="s">
        <v>29</v>
      </c>
    </row>
    <row r="57" spans="1:17" ht="12.75">
      <c r="A57" s="1" t="s">
        <v>0</v>
      </c>
      <c r="B57" s="1" t="s">
        <v>42</v>
      </c>
      <c r="C57" s="6" t="s">
        <v>36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 t="e">
        <f>AVERAGE(D57:O57)</f>
        <v>#DIV/0!</v>
      </c>
      <c r="Q57" s="2">
        <f>COUNT(D57:O57)</f>
        <v>0</v>
      </c>
    </row>
    <row r="58" spans="1:17" ht="12.75">
      <c r="A58" s="1" t="s">
        <v>1</v>
      </c>
      <c r="B58" s="1" t="s">
        <v>43</v>
      </c>
      <c r="C58" s="6" t="s">
        <v>34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1" t="s">
        <v>2</v>
      </c>
      <c r="B59" s="1" t="s">
        <v>44</v>
      </c>
      <c r="C59" s="6" t="s">
        <v>36</v>
      </c>
      <c r="D59" s="2"/>
      <c r="E59" s="3"/>
      <c r="F59" s="2"/>
      <c r="G59" s="2"/>
      <c r="H59" s="3"/>
      <c r="I59" s="2"/>
      <c r="J59" s="3"/>
      <c r="K59" s="3"/>
      <c r="L59" s="3"/>
      <c r="M59" s="2"/>
      <c r="N59" s="2"/>
      <c r="O59" s="3"/>
      <c r="P59" s="2" t="e">
        <f>AVERAGE(D59:O59)</f>
        <v>#DIV/0!</v>
      </c>
      <c r="Q59" s="2">
        <f>COUNT(D59:O59)</f>
        <v>0</v>
      </c>
    </row>
    <row r="60" spans="1:17" ht="12.75">
      <c r="A60" s="1" t="s">
        <v>3</v>
      </c>
      <c r="B60" s="1" t="s">
        <v>52</v>
      </c>
      <c r="C60" s="6" t="s">
        <v>36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 t="e">
        <f>AVERAGE(D60:O60)</f>
        <v>#DIV/0!</v>
      </c>
      <c r="Q60" s="2">
        <f>COUNT(D60:O60)</f>
        <v>0</v>
      </c>
    </row>
    <row r="61" spans="1:17" ht="12.75">
      <c r="A61" s="1" t="s">
        <v>4</v>
      </c>
      <c r="B61" s="1" t="s">
        <v>45</v>
      </c>
      <c r="C61" s="6" t="s">
        <v>34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1" t="s">
        <v>31</v>
      </c>
      <c r="B62" s="1" t="s">
        <v>46</v>
      </c>
      <c r="C62" s="6" t="s">
        <v>37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1" t="s">
        <v>5</v>
      </c>
      <c r="B63" s="1" t="s">
        <v>47</v>
      </c>
      <c r="C63" s="6" t="s">
        <v>36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1" t="s">
        <v>6</v>
      </c>
      <c r="B64" s="1" t="s">
        <v>53</v>
      </c>
      <c r="C64" s="6" t="s">
        <v>39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1" t="s">
        <v>7</v>
      </c>
      <c r="B65" s="1" t="s">
        <v>54</v>
      </c>
      <c r="C65" s="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1" t="s">
        <v>8</v>
      </c>
      <c r="B66" s="1" t="s">
        <v>57</v>
      </c>
      <c r="C66" s="6" t="s">
        <v>34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1" t="s">
        <v>32</v>
      </c>
      <c r="B67" s="1" t="s">
        <v>55</v>
      </c>
      <c r="C67" s="6" t="s">
        <v>39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1" t="s">
        <v>9</v>
      </c>
      <c r="B68" s="1" t="s">
        <v>48</v>
      </c>
      <c r="C68" s="6" t="s">
        <v>38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1" t="s">
        <v>10</v>
      </c>
      <c r="B69" s="1" t="s">
        <v>49</v>
      </c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1" t="s">
        <v>11</v>
      </c>
      <c r="B70" s="1" t="s">
        <v>50</v>
      </c>
      <c r="C70" s="6" t="s">
        <v>40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1" t="s">
        <v>12</v>
      </c>
      <c r="B71" s="1" t="s">
        <v>56</v>
      </c>
      <c r="C71" s="9" t="s">
        <v>35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2" t="e">
        <f>AVERAGE(D71:O71)</f>
        <v>#DIV/0!</v>
      </c>
      <c r="Q71" s="2">
        <f>COUNT(D71:O71)</f>
        <v>0</v>
      </c>
    </row>
    <row r="72" spans="1:17" ht="12.75">
      <c r="A72" s="1" t="s">
        <v>13</v>
      </c>
      <c r="B72" s="1" t="s">
        <v>51</v>
      </c>
      <c r="C72" s="8" t="s">
        <v>41</v>
      </c>
      <c r="D72" s="2"/>
      <c r="E72" s="2"/>
      <c r="F72" s="2"/>
      <c r="G72" s="4"/>
      <c r="H72" s="2"/>
      <c r="I72" s="4"/>
      <c r="J72" s="4"/>
      <c r="K72" s="4"/>
      <c r="L72" s="4"/>
      <c r="M72" s="4"/>
      <c r="N72" s="2"/>
      <c r="O72" s="4"/>
      <c r="P72" s="2"/>
      <c r="Q72" s="2"/>
    </row>
    <row r="73" spans="1:17" ht="12.75">
      <c r="A73" s="1" t="s">
        <v>30</v>
      </c>
      <c r="B73" s="1" t="s">
        <v>58</v>
      </c>
      <c r="C73" s="8" t="s">
        <v>33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</sheetData>
  <sheetProtection password="BF3C" sheet="1" objects="1" scenarios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9.7109375" style="0" bestFit="1" customWidth="1"/>
    <col min="4" max="5" width="9.140625" style="0" hidden="1" customWidth="1"/>
    <col min="21" max="21" width="12.421875" style="0" bestFit="1" customWidth="1"/>
  </cols>
  <sheetData>
    <row r="1" spans="1:18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1" ht="13.5" thickBot="1">
      <c r="A2" s="10"/>
      <c r="B2" s="10"/>
      <c r="C2" s="28"/>
      <c r="D2" s="28"/>
      <c r="E2" s="28"/>
      <c r="F2" s="15" t="s">
        <v>141</v>
      </c>
      <c r="G2" s="51" t="s">
        <v>60</v>
      </c>
      <c r="H2" s="51" t="s">
        <v>61</v>
      </c>
      <c r="I2" s="51" t="s">
        <v>62</v>
      </c>
      <c r="J2" s="12" t="s">
        <v>63</v>
      </c>
      <c r="K2" s="12" t="s">
        <v>64</v>
      </c>
      <c r="L2" s="12" t="s">
        <v>65</v>
      </c>
      <c r="M2" s="12" t="s">
        <v>66</v>
      </c>
      <c r="N2" s="12" t="s">
        <v>67</v>
      </c>
      <c r="O2" s="12" t="s">
        <v>68</v>
      </c>
      <c r="P2" s="12" t="s">
        <v>69</v>
      </c>
      <c r="Q2" s="12" t="s">
        <v>70</v>
      </c>
      <c r="R2" s="12" t="s">
        <v>71</v>
      </c>
      <c r="S2" s="44" t="s">
        <v>72</v>
      </c>
      <c r="T2" s="56" t="s">
        <v>95</v>
      </c>
      <c r="U2" s="46" t="s">
        <v>96</v>
      </c>
    </row>
    <row r="3" spans="1:21" ht="12.75">
      <c r="A3" s="29" t="s">
        <v>73</v>
      </c>
      <c r="B3" s="30" t="s">
        <v>84</v>
      </c>
      <c r="C3" s="30" t="s">
        <v>85</v>
      </c>
      <c r="D3" s="35"/>
      <c r="E3" s="35"/>
      <c r="F3" s="21" t="s">
        <v>94</v>
      </c>
      <c r="G3" s="18" t="s">
        <v>92</v>
      </c>
      <c r="H3" s="18" t="s">
        <v>92</v>
      </c>
      <c r="I3" s="18" t="s">
        <v>92</v>
      </c>
      <c r="J3" s="18" t="s">
        <v>92</v>
      </c>
      <c r="K3" s="18" t="s">
        <v>92</v>
      </c>
      <c r="L3" s="18" t="s">
        <v>92</v>
      </c>
      <c r="M3" s="18" t="s">
        <v>92</v>
      </c>
      <c r="N3" s="18" t="s">
        <v>92</v>
      </c>
      <c r="O3" s="18" t="s">
        <v>92</v>
      </c>
      <c r="P3" s="18" t="s">
        <v>92</v>
      </c>
      <c r="Q3" s="18" t="s">
        <v>92</v>
      </c>
      <c r="R3" s="18" t="s">
        <v>92</v>
      </c>
      <c r="S3" s="32" t="s">
        <v>92</v>
      </c>
      <c r="T3" s="45" t="s">
        <v>92</v>
      </c>
      <c r="U3" s="25" t="s">
        <v>92</v>
      </c>
    </row>
    <row r="4" spans="1:21" ht="14.25">
      <c r="A4" s="26" t="s">
        <v>140</v>
      </c>
      <c r="B4" s="13" t="s">
        <v>106</v>
      </c>
      <c r="C4" s="11"/>
      <c r="D4" s="36"/>
      <c r="E4" s="36"/>
      <c r="F4" s="20" t="s">
        <v>28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7"/>
      <c r="R4" s="80"/>
      <c r="S4" s="43" t="e">
        <f>AVERAGE(G4:R4)</f>
        <v>#DIV/0!</v>
      </c>
      <c r="T4" s="39">
        <f aca="true" t="shared" si="0" ref="T4:T39">COUNT(G4:R4)</f>
        <v>0</v>
      </c>
      <c r="U4" s="47"/>
    </row>
    <row r="5" spans="1:21" ht="12.75">
      <c r="A5" s="19" t="s">
        <v>74</v>
      </c>
      <c r="B5" s="13" t="s">
        <v>86</v>
      </c>
      <c r="C5" s="11">
        <v>30</v>
      </c>
      <c r="D5" s="36">
        <v>0</v>
      </c>
      <c r="E5" s="36">
        <v>30</v>
      </c>
      <c r="F5" s="20" t="s">
        <v>28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43" t="e">
        <f aca="true" t="shared" si="1" ref="S5:S39">AVERAGE(G5:R5)</f>
        <v>#DIV/0!</v>
      </c>
      <c r="T5" s="39">
        <f t="shared" si="0"/>
        <v>0</v>
      </c>
      <c r="U5" s="47">
        <f>COUNTIF(G5:R5,"&gt;"&amp;E5)+COUNTIF(G5:R5,"&lt;"&amp;D5)</f>
        <v>0</v>
      </c>
    </row>
    <row r="6" spans="1:21" ht="12.75">
      <c r="A6" s="19" t="s">
        <v>75</v>
      </c>
      <c r="B6" s="13"/>
      <c r="C6" s="13" t="s">
        <v>107</v>
      </c>
      <c r="D6" s="20">
        <v>6.5</v>
      </c>
      <c r="E6" s="20">
        <v>9</v>
      </c>
      <c r="F6" s="20" t="s">
        <v>28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8"/>
      <c r="R6" s="83"/>
      <c r="S6" s="43" t="e">
        <f t="shared" si="1"/>
        <v>#DIV/0!</v>
      </c>
      <c r="T6" s="39">
        <f t="shared" si="0"/>
        <v>0</v>
      </c>
      <c r="U6" s="47">
        <f>COUNTIF(G6:R6,"&gt;"&amp;E6)+COUNTIF(G6:R6,"&lt;"&amp;D6)</f>
        <v>0</v>
      </c>
    </row>
    <row r="7" spans="1:21" ht="12.75">
      <c r="A7" s="26" t="s">
        <v>102</v>
      </c>
      <c r="B7" s="13" t="s">
        <v>163</v>
      </c>
      <c r="C7" s="11"/>
      <c r="D7" s="36"/>
      <c r="E7" s="36"/>
      <c r="F7" s="20" t="s">
        <v>28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43" t="e">
        <f t="shared" si="1"/>
        <v>#DIV/0!</v>
      </c>
      <c r="T7" s="39">
        <f t="shared" si="0"/>
        <v>0</v>
      </c>
      <c r="U7" s="47"/>
    </row>
    <row r="8" spans="1:21" ht="12.75">
      <c r="A8" s="26" t="s">
        <v>108</v>
      </c>
      <c r="B8" s="13" t="s">
        <v>87</v>
      </c>
      <c r="C8" s="11">
        <v>2</v>
      </c>
      <c r="D8" s="36"/>
      <c r="E8" s="36"/>
      <c r="F8" s="20" t="s">
        <v>28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43" t="e">
        <f t="shared" si="1"/>
        <v>#DIV/0!</v>
      </c>
      <c r="T8" s="39">
        <f t="shared" si="0"/>
        <v>0</v>
      </c>
      <c r="U8" s="47">
        <f>(COUNTIF(G8:R8,"&gt;"&amp;C8))</f>
        <v>0</v>
      </c>
    </row>
    <row r="9" spans="1:21" ht="12.75">
      <c r="A9" s="26" t="s">
        <v>109</v>
      </c>
      <c r="B9" s="13" t="s">
        <v>87</v>
      </c>
      <c r="C9" s="11">
        <v>2</v>
      </c>
      <c r="D9" s="36"/>
      <c r="E9" s="36"/>
      <c r="F9" s="20" t="s">
        <v>28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43" t="e">
        <f t="shared" si="1"/>
        <v>#DIV/0!</v>
      </c>
      <c r="T9" s="39">
        <f t="shared" si="0"/>
        <v>0</v>
      </c>
      <c r="U9" s="47">
        <f>(COUNTIF(G9:R9,"&gt;"&amp;C9))</f>
        <v>0</v>
      </c>
    </row>
    <row r="10" spans="1:21" ht="12.75">
      <c r="A10" s="26" t="s">
        <v>110</v>
      </c>
      <c r="B10" s="13" t="s">
        <v>87</v>
      </c>
      <c r="C10" s="11">
        <v>0.5</v>
      </c>
      <c r="D10" s="36"/>
      <c r="E10" s="36"/>
      <c r="F10" s="20" t="s">
        <v>28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43" t="e">
        <f t="shared" si="1"/>
        <v>#DIV/0!</v>
      </c>
      <c r="T10" s="39">
        <f t="shared" si="0"/>
        <v>0</v>
      </c>
      <c r="U10" s="47">
        <f>(COUNTIF(G10:R10,"&gt;"&amp;C10))</f>
        <v>0</v>
      </c>
    </row>
    <row r="11" spans="1:21" ht="12.75">
      <c r="A11" s="26" t="s">
        <v>111</v>
      </c>
      <c r="B11" s="13" t="s">
        <v>87</v>
      </c>
      <c r="C11" s="11"/>
      <c r="D11" s="36"/>
      <c r="E11" s="36"/>
      <c r="F11" s="20" t="s">
        <v>28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3" t="e">
        <f t="shared" si="1"/>
        <v>#DIV/0!</v>
      </c>
      <c r="T11" s="39">
        <f t="shared" si="0"/>
        <v>0</v>
      </c>
      <c r="U11" s="47"/>
    </row>
    <row r="12" spans="1:21" ht="12.75">
      <c r="A12" s="26" t="s">
        <v>112</v>
      </c>
      <c r="B12" s="13" t="s">
        <v>87</v>
      </c>
      <c r="C12" s="11">
        <v>0.1</v>
      </c>
      <c r="D12" s="36"/>
      <c r="E12" s="36"/>
      <c r="F12" s="20" t="s">
        <v>28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43" t="e">
        <f t="shared" si="1"/>
        <v>#DIV/0!</v>
      </c>
      <c r="T12" s="39">
        <f t="shared" si="0"/>
        <v>0</v>
      </c>
      <c r="U12" s="47">
        <f aca="true" t="shared" si="2" ref="U12:U17">(COUNTIF(G12:R12,"&gt;"&amp;C12))</f>
        <v>0</v>
      </c>
    </row>
    <row r="13" spans="1:21" ht="12.75">
      <c r="A13" s="26" t="s">
        <v>113</v>
      </c>
      <c r="B13" s="13" t="s">
        <v>87</v>
      </c>
      <c r="C13" s="11">
        <v>0.5</v>
      </c>
      <c r="D13" s="36"/>
      <c r="E13" s="36"/>
      <c r="F13" s="20" t="s">
        <v>28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43" t="e">
        <f t="shared" si="1"/>
        <v>#DIV/0!</v>
      </c>
      <c r="T13" s="39">
        <f t="shared" si="0"/>
        <v>0</v>
      </c>
      <c r="U13" s="47">
        <f t="shared" si="2"/>
        <v>0</v>
      </c>
    </row>
    <row r="14" spans="1:21" ht="12.75">
      <c r="A14" s="26" t="s">
        <v>114</v>
      </c>
      <c r="B14" s="13" t="s">
        <v>87</v>
      </c>
      <c r="C14" s="11">
        <v>0.1</v>
      </c>
      <c r="D14" s="36"/>
      <c r="E14" s="36"/>
      <c r="F14" s="20" t="s">
        <v>28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43" t="e">
        <f t="shared" si="1"/>
        <v>#DIV/0!</v>
      </c>
      <c r="T14" s="39">
        <f t="shared" si="0"/>
        <v>0</v>
      </c>
      <c r="U14" s="47">
        <f t="shared" si="2"/>
        <v>0</v>
      </c>
    </row>
    <row r="15" spans="1:21" ht="12.75">
      <c r="A15" s="26" t="s">
        <v>115</v>
      </c>
      <c r="B15" s="13" t="s">
        <v>87</v>
      </c>
      <c r="C15" s="11">
        <v>0.01</v>
      </c>
      <c r="D15" s="36"/>
      <c r="E15" s="36"/>
      <c r="F15" s="20" t="s">
        <v>28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43" t="e">
        <f t="shared" si="1"/>
        <v>#DIV/0!</v>
      </c>
      <c r="T15" s="39">
        <f t="shared" si="0"/>
        <v>0</v>
      </c>
      <c r="U15" s="47">
        <f t="shared" si="2"/>
        <v>0</v>
      </c>
    </row>
    <row r="16" spans="1:21" ht="12.75">
      <c r="A16" s="26" t="s">
        <v>116</v>
      </c>
      <c r="B16" s="13" t="s">
        <v>87</v>
      </c>
      <c r="C16" s="11">
        <v>0.5</v>
      </c>
      <c r="D16" s="36"/>
      <c r="E16" s="36"/>
      <c r="F16" s="20" t="s">
        <v>28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43" t="e">
        <f t="shared" si="1"/>
        <v>#DIV/0!</v>
      </c>
      <c r="T16" s="39">
        <f t="shared" si="0"/>
        <v>0</v>
      </c>
      <c r="U16" s="47">
        <f t="shared" si="2"/>
        <v>0</v>
      </c>
    </row>
    <row r="17" spans="1:21" ht="12.75">
      <c r="A17" s="26" t="s">
        <v>117</v>
      </c>
      <c r="B17" s="13" t="s">
        <v>87</v>
      </c>
      <c r="C17" s="11">
        <v>0.1</v>
      </c>
      <c r="D17" s="36"/>
      <c r="E17" s="36"/>
      <c r="F17" s="20" t="s">
        <v>28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43" t="e">
        <f t="shared" si="1"/>
        <v>#DIV/0!</v>
      </c>
      <c r="T17" s="39">
        <f t="shared" si="0"/>
        <v>0</v>
      </c>
      <c r="U17" s="47">
        <f t="shared" si="2"/>
        <v>0</v>
      </c>
    </row>
    <row r="18" spans="1:21" ht="12.75">
      <c r="A18" s="26" t="s">
        <v>121</v>
      </c>
      <c r="B18" s="13" t="s">
        <v>118</v>
      </c>
      <c r="C18" s="11"/>
      <c r="D18" s="36"/>
      <c r="E18" s="36"/>
      <c r="F18" s="20" t="s">
        <v>28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43" t="e">
        <f t="shared" si="1"/>
        <v>#DIV/0!</v>
      </c>
      <c r="T18" s="39">
        <f t="shared" si="0"/>
        <v>0</v>
      </c>
      <c r="U18" s="47"/>
    </row>
    <row r="19" spans="1:21" ht="12.75">
      <c r="A19" s="26" t="s">
        <v>120</v>
      </c>
      <c r="B19" s="13" t="s">
        <v>118</v>
      </c>
      <c r="C19" s="11"/>
      <c r="D19" s="36"/>
      <c r="E19" s="36"/>
      <c r="F19" s="20" t="s">
        <v>28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43" t="e">
        <f t="shared" si="1"/>
        <v>#DIV/0!</v>
      </c>
      <c r="T19" s="39">
        <f t="shared" si="0"/>
        <v>0</v>
      </c>
      <c r="U19" s="47"/>
    </row>
    <row r="20" spans="1:21" ht="12.75">
      <c r="A20" s="26" t="s">
        <v>122</v>
      </c>
      <c r="B20" s="13" t="s">
        <v>118</v>
      </c>
      <c r="C20" s="11"/>
      <c r="D20" s="36"/>
      <c r="E20" s="36"/>
      <c r="F20" s="20" t="s">
        <v>28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43" t="e">
        <f t="shared" si="1"/>
        <v>#DIV/0!</v>
      </c>
      <c r="T20" s="39">
        <f t="shared" si="0"/>
        <v>0</v>
      </c>
      <c r="U20" s="47"/>
    </row>
    <row r="21" spans="1:21" ht="12.75">
      <c r="A21" s="26" t="s">
        <v>123</v>
      </c>
      <c r="B21" s="13" t="s">
        <v>87</v>
      </c>
      <c r="C21" s="11"/>
      <c r="D21" s="36"/>
      <c r="E21" s="36"/>
      <c r="F21" s="20" t="s">
        <v>28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3" t="e">
        <f t="shared" si="1"/>
        <v>#DIV/0!</v>
      </c>
      <c r="T21" s="39">
        <f t="shared" si="0"/>
        <v>0</v>
      </c>
      <c r="U21" s="47"/>
    </row>
    <row r="22" spans="1:21" ht="12.75">
      <c r="A22" s="26" t="s">
        <v>124</v>
      </c>
      <c r="B22" s="13" t="s">
        <v>87</v>
      </c>
      <c r="C22" s="11"/>
      <c r="D22" s="36"/>
      <c r="E22" s="36"/>
      <c r="F22" s="20" t="s">
        <v>28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43" t="e">
        <f t="shared" si="1"/>
        <v>#DIV/0!</v>
      </c>
      <c r="T22" s="39">
        <f t="shared" si="0"/>
        <v>0</v>
      </c>
      <c r="U22" s="47"/>
    </row>
    <row r="23" spans="1:21" ht="12.75">
      <c r="A23" s="26" t="s">
        <v>125</v>
      </c>
      <c r="B23" s="13" t="s">
        <v>87</v>
      </c>
      <c r="C23" s="11"/>
      <c r="D23" s="36"/>
      <c r="E23" s="36"/>
      <c r="F23" s="20" t="s">
        <v>28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43" t="e">
        <f t="shared" si="1"/>
        <v>#DIV/0!</v>
      </c>
      <c r="T23" s="39">
        <f t="shared" si="0"/>
        <v>0</v>
      </c>
      <c r="U23" s="47"/>
    </row>
    <row r="24" spans="1:21" ht="12.75">
      <c r="A24" s="26" t="s">
        <v>126</v>
      </c>
      <c r="B24" s="13" t="s">
        <v>87</v>
      </c>
      <c r="C24" s="14"/>
      <c r="D24" s="37"/>
      <c r="E24" s="37"/>
      <c r="F24" s="20" t="s">
        <v>28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43" t="e">
        <f t="shared" si="1"/>
        <v>#DIV/0!</v>
      </c>
      <c r="T24" s="39">
        <f t="shared" si="0"/>
        <v>0</v>
      </c>
      <c r="U24" s="47"/>
    </row>
    <row r="25" spans="1:21" ht="12.75">
      <c r="A25" s="26" t="s">
        <v>127</v>
      </c>
      <c r="B25" s="13" t="s">
        <v>87</v>
      </c>
      <c r="C25" s="11"/>
      <c r="D25" s="36"/>
      <c r="E25" s="36"/>
      <c r="F25" s="20" t="s">
        <v>28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43" t="e">
        <f t="shared" si="1"/>
        <v>#DIV/0!</v>
      </c>
      <c r="T25" s="39">
        <f t="shared" si="0"/>
        <v>0</v>
      </c>
      <c r="U25" s="47"/>
    </row>
    <row r="26" spans="1:21" ht="12.75">
      <c r="A26" s="26" t="s">
        <v>128</v>
      </c>
      <c r="B26" s="13" t="s">
        <v>87</v>
      </c>
      <c r="C26" s="40"/>
      <c r="D26" s="37"/>
      <c r="E26" s="37"/>
      <c r="F26" s="20" t="s">
        <v>28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43" t="e">
        <f t="shared" si="1"/>
        <v>#DIV/0!</v>
      </c>
      <c r="T26" s="39">
        <f t="shared" si="0"/>
        <v>0</v>
      </c>
      <c r="U26" s="47"/>
    </row>
    <row r="27" spans="1:21" ht="12.75">
      <c r="A27" s="26" t="s">
        <v>129</v>
      </c>
      <c r="B27" s="13" t="s">
        <v>87</v>
      </c>
      <c r="C27" s="40"/>
      <c r="D27" s="37"/>
      <c r="E27" s="37"/>
      <c r="F27" s="20" t="s">
        <v>28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43" t="e">
        <f t="shared" si="1"/>
        <v>#DIV/0!</v>
      </c>
      <c r="T27" s="39">
        <f t="shared" si="0"/>
        <v>0</v>
      </c>
      <c r="U27" s="47"/>
    </row>
    <row r="28" spans="1:21" ht="12.75">
      <c r="A28" s="26" t="s">
        <v>119</v>
      </c>
      <c r="B28" s="13" t="s">
        <v>87</v>
      </c>
      <c r="C28" s="11">
        <v>10</v>
      </c>
      <c r="D28" s="36"/>
      <c r="E28" s="36"/>
      <c r="F28" s="20" t="s">
        <v>28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43" t="e">
        <f t="shared" si="1"/>
        <v>#DIV/0!</v>
      </c>
      <c r="T28" s="39">
        <f t="shared" si="0"/>
        <v>0</v>
      </c>
      <c r="U28" s="47">
        <f>(COUNTIF(G28:R28,"&gt;"&amp;C28))</f>
        <v>0</v>
      </c>
    </row>
    <row r="29" spans="1:21" ht="12.75">
      <c r="A29" s="26" t="s">
        <v>130</v>
      </c>
      <c r="B29" s="13" t="s">
        <v>87</v>
      </c>
      <c r="C29" s="11">
        <v>1</v>
      </c>
      <c r="D29" s="36"/>
      <c r="E29" s="36"/>
      <c r="F29" s="20" t="s">
        <v>28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3" t="e">
        <f t="shared" si="1"/>
        <v>#DIV/0!</v>
      </c>
      <c r="T29" s="39">
        <f t="shared" si="0"/>
        <v>0</v>
      </c>
      <c r="U29" s="47">
        <f>(COUNTIF(G29:R29,"&gt;"&amp;C29))</f>
        <v>0</v>
      </c>
    </row>
    <row r="30" spans="1:21" ht="12.75">
      <c r="A30" s="26" t="s">
        <v>131</v>
      </c>
      <c r="B30" s="13" t="s">
        <v>87</v>
      </c>
      <c r="C30" s="11">
        <v>50</v>
      </c>
      <c r="D30" s="36"/>
      <c r="E30" s="36"/>
      <c r="F30" s="20" t="s">
        <v>28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43" t="e">
        <f t="shared" si="1"/>
        <v>#DIV/0!</v>
      </c>
      <c r="T30" s="39">
        <f t="shared" si="0"/>
        <v>0</v>
      </c>
      <c r="U30" s="47">
        <f>(COUNTIF(G30:R30,"&gt;"&amp;C30))</f>
        <v>0</v>
      </c>
    </row>
    <row r="31" spans="1:21" ht="12.75">
      <c r="A31" s="26" t="s">
        <v>132</v>
      </c>
      <c r="B31" s="13" t="s">
        <v>87</v>
      </c>
      <c r="C31" s="11"/>
      <c r="D31" s="36"/>
      <c r="E31" s="36"/>
      <c r="F31" s="20" t="s">
        <v>28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43" t="e">
        <f t="shared" si="1"/>
        <v>#DIV/0!</v>
      </c>
      <c r="T31" s="39">
        <f t="shared" si="0"/>
        <v>0</v>
      </c>
      <c r="U31" s="47"/>
    </row>
    <row r="32" spans="1:21" ht="12.75">
      <c r="A32" s="26" t="s">
        <v>133</v>
      </c>
      <c r="B32" s="13" t="s">
        <v>87</v>
      </c>
      <c r="C32" s="11"/>
      <c r="D32" s="36"/>
      <c r="E32" s="36"/>
      <c r="F32" s="20" t="s">
        <v>28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43" t="e">
        <f t="shared" si="1"/>
        <v>#DIV/0!</v>
      </c>
      <c r="T32" s="39">
        <f t="shared" si="0"/>
        <v>0</v>
      </c>
      <c r="U32" s="47"/>
    </row>
    <row r="33" spans="1:21" ht="12.75">
      <c r="A33" s="26" t="s">
        <v>134</v>
      </c>
      <c r="B33" s="13" t="s">
        <v>135</v>
      </c>
      <c r="C33" s="11">
        <v>20</v>
      </c>
      <c r="D33" s="36"/>
      <c r="E33" s="36"/>
      <c r="F33" s="20" t="s">
        <v>28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43" t="e">
        <f t="shared" si="1"/>
        <v>#DIV/0!</v>
      </c>
      <c r="T33" s="39">
        <f t="shared" si="0"/>
        <v>0</v>
      </c>
      <c r="U33" s="47">
        <f aca="true" t="shared" si="3" ref="U33:U39">(COUNTIF(G33:R33,"&gt;"&amp;C33))</f>
        <v>0</v>
      </c>
    </row>
    <row r="34" spans="1:21" ht="12.75">
      <c r="A34" s="26" t="s">
        <v>81</v>
      </c>
      <c r="B34" s="13" t="s">
        <v>135</v>
      </c>
      <c r="C34" s="11">
        <v>100</v>
      </c>
      <c r="D34" s="36"/>
      <c r="E34" s="36"/>
      <c r="F34" s="20" t="s">
        <v>28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43" t="e">
        <f t="shared" si="1"/>
        <v>#DIV/0!</v>
      </c>
      <c r="T34" s="39">
        <f t="shared" si="0"/>
        <v>0</v>
      </c>
      <c r="U34" s="47">
        <f t="shared" si="3"/>
        <v>0</v>
      </c>
    </row>
    <row r="35" spans="1:21" ht="12.75">
      <c r="A35" s="26" t="s">
        <v>136</v>
      </c>
      <c r="B35" s="13" t="s">
        <v>87</v>
      </c>
      <c r="C35" s="11">
        <v>30</v>
      </c>
      <c r="D35" s="36"/>
      <c r="E35" s="36"/>
      <c r="F35" s="20" t="s">
        <v>28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43" t="e">
        <f t="shared" si="1"/>
        <v>#DIV/0!</v>
      </c>
      <c r="T35" s="39">
        <f t="shared" si="0"/>
        <v>0</v>
      </c>
      <c r="U35" s="47">
        <f t="shared" si="3"/>
        <v>0</v>
      </c>
    </row>
    <row r="36" spans="1:21" ht="12.75">
      <c r="A36" s="26" t="s">
        <v>83</v>
      </c>
      <c r="B36" s="13" t="s">
        <v>87</v>
      </c>
      <c r="C36" s="11">
        <v>5</v>
      </c>
      <c r="D36" s="36"/>
      <c r="E36" s="36"/>
      <c r="F36" s="20" t="s">
        <v>28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43" t="e">
        <f t="shared" si="1"/>
        <v>#DIV/0!</v>
      </c>
      <c r="T36" s="39">
        <f t="shared" si="0"/>
        <v>0</v>
      </c>
      <c r="U36" s="47">
        <f t="shared" si="3"/>
        <v>0</v>
      </c>
    </row>
    <row r="37" spans="1:21" ht="12.75">
      <c r="A37" s="26" t="s">
        <v>137</v>
      </c>
      <c r="B37" s="13" t="s">
        <v>87</v>
      </c>
      <c r="C37" s="11">
        <v>0.1</v>
      </c>
      <c r="D37" s="36"/>
      <c r="E37" s="36"/>
      <c r="F37" s="20" t="s">
        <v>28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43" t="e">
        <f t="shared" si="1"/>
        <v>#DIV/0!</v>
      </c>
      <c r="T37" s="39">
        <f t="shared" si="0"/>
        <v>0</v>
      </c>
      <c r="U37" s="47">
        <f t="shared" si="3"/>
        <v>0</v>
      </c>
    </row>
    <row r="38" spans="1:21" ht="12.75">
      <c r="A38" s="26" t="s">
        <v>82</v>
      </c>
      <c r="B38" s="13" t="s">
        <v>138</v>
      </c>
      <c r="C38" s="11">
        <v>0.1</v>
      </c>
      <c r="D38" s="36"/>
      <c r="E38" s="36"/>
      <c r="F38" s="20" t="s">
        <v>28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43" t="e">
        <f t="shared" si="1"/>
        <v>#DIV/0!</v>
      </c>
      <c r="T38" s="39">
        <f t="shared" si="0"/>
        <v>0</v>
      </c>
      <c r="U38" s="47">
        <f t="shared" si="3"/>
        <v>0</v>
      </c>
    </row>
    <row r="39" spans="1:21" ht="13.5" thickBot="1">
      <c r="A39" s="53" t="s">
        <v>139</v>
      </c>
      <c r="B39" s="23" t="s">
        <v>87</v>
      </c>
      <c r="C39" s="54">
        <v>0.1</v>
      </c>
      <c r="D39" s="55"/>
      <c r="E39" s="55"/>
      <c r="F39" s="24" t="s">
        <v>28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48" t="e">
        <f t="shared" si="1"/>
        <v>#DIV/0!</v>
      </c>
      <c r="T39" s="49">
        <f t="shared" si="0"/>
        <v>0</v>
      </c>
      <c r="U39" s="50">
        <f t="shared" si="3"/>
        <v>0</v>
      </c>
    </row>
    <row r="55" spans="1:17" ht="12.75">
      <c r="A55" s="1" t="s">
        <v>26</v>
      </c>
      <c r="B55" s="1"/>
      <c r="C55" s="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1"/>
      <c r="B56" s="1"/>
      <c r="C56" s="8"/>
      <c r="D56" s="7" t="s">
        <v>14</v>
      </c>
      <c r="E56" s="7" t="s">
        <v>15</v>
      </c>
      <c r="F56" s="7" t="s">
        <v>16</v>
      </c>
      <c r="G56" s="7" t="s">
        <v>17</v>
      </c>
      <c r="H56" s="7" t="s">
        <v>18</v>
      </c>
      <c r="I56" s="7" t="s">
        <v>19</v>
      </c>
      <c r="J56" s="7" t="s">
        <v>20</v>
      </c>
      <c r="K56" s="7" t="s">
        <v>25</v>
      </c>
      <c r="L56" s="7" t="s">
        <v>21</v>
      </c>
      <c r="M56" s="7" t="s">
        <v>22</v>
      </c>
      <c r="N56" s="7" t="s">
        <v>23</v>
      </c>
      <c r="O56" s="7" t="s">
        <v>24</v>
      </c>
      <c r="P56" s="1" t="s">
        <v>28</v>
      </c>
      <c r="Q56" s="1" t="s">
        <v>29</v>
      </c>
    </row>
    <row r="57" spans="1:17" ht="12.75">
      <c r="A57" s="1" t="s">
        <v>0</v>
      </c>
      <c r="B57" s="1" t="s">
        <v>42</v>
      </c>
      <c r="C57" s="6" t="s">
        <v>36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 t="e">
        <f>AVERAGE(D57:O57)</f>
        <v>#DIV/0!</v>
      </c>
      <c r="Q57" s="2">
        <f>COUNT(D57:O57)</f>
        <v>0</v>
      </c>
    </row>
    <row r="58" spans="1:17" ht="12.75">
      <c r="A58" s="1" t="s">
        <v>1</v>
      </c>
      <c r="B58" s="1" t="s">
        <v>43</v>
      </c>
      <c r="C58" s="6" t="s">
        <v>34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1" t="s">
        <v>2</v>
      </c>
      <c r="B59" s="1" t="s">
        <v>44</v>
      </c>
      <c r="C59" s="6" t="s">
        <v>36</v>
      </c>
      <c r="D59" s="2"/>
      <c r="E59" s="3"/>
      <c r="F59" s="2"/>
      <c r="G59" s="2"/>
      <c r="H59" s="3"/>
      <c r="I59" s="2"/>
      <c r="J59" s="3"/>
      <c r="K59" s="3"/>
      <c r="L59" s="3"/>
      <c r="M59" s="2"/>
      <c r="N59" s="2"/>
      <c r="O59" s="3"/>
      <c r="P59" s="2" t="e">
        <f>AVERAGE(D59:O59)</f>
        <v>#DIV/0!</v>
      </c>
      <c r="Q59" s="2">
        <f>COUNT(D59:O59)</f>
        <v>0</v>
      </c>
    </row>
    <row r="60" spans="1:17" ht="12.75">
      <c r="A60" s="1" t="s">
        <v>3</v>
      </c>
      <c r="B60" s="1" t="s">
        <v>52</v>
      </c>
      <c r="C60" s="6" t="s">
        <v>36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 t="e">
        <f>AVERAGE(D60:O60)</f>
        <v>#DIV/0!</v>
      </c>
      <c r="Q60" s="2">
        <f>COUNT(D60:O60)</f>
        <v>0</v>
      </c>
    </row>
    <row r="61" spans="1:17" ht="12.75">
      <c r="A61" s="1" t="s">
        <v>4</v>
      </c>
      <c r="B61" s="1" t="s">
        <v>45</v>
      </c>
      <c r="C61" s="6" t="s">
        <v>34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1" t="s">
        <v>31</v>
      </c>
      <c r="B62" s="1" t="s">
        <v>46</v>
      </c>
      <c r="C62" s="6" t="s">
        <v>37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1" t="s">
        <v>5</v>
      </c>
      <c r="B63" s="1" t="s">
        <v>47</v>
      </c>
      <c r="C63" s="6" t="s">
        <v>36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1" t="s">
        <v>6</v>
      </c>
      <c r="B64" s="1" t="s">
        <v>53</v>
      </c>
      <c r="C64" s="6" t="s">
        <v>39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1" t="s">
        <v>7</v>
      </c>
      <c r="B65" s="1" t="s">
        <v>54</v>
      </c>
      <c r="C65" s="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1" t="s">
        <v>8</v>
      </c>
      <c r="B66" s="1" t="s">
        <v>57</v>
      </c>
      <c r="C66" s="6" t="s">
        <v>34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1" t="s">
        <v>32</v>
      </c>
      <c r="B67" s="1" t="s">
        <v>55</v>
      </c>
      <c r="C67" s="6" t="s">
        <v>39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1" t="s">
        <v>9</v>
      </c>
      <c r="B68" s="1" t="s">
        <v>48</v>
      </c>
      <c r="C68" s="6" t="s">
        <v>38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1" t="s">
        <v>10</v>
      </c>
      <c r="B69" s="1" t="s">
        <v>49</v>
      </c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1" t="s">
        <v>11</v>
      </c>
      <c r="B70" s="1" t="s">
        <v>50</v>
      </c>
      <c r="C70" s="6" t="s">
        <v>40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1" t="s">
        <v>12</v>
      </c>
      <c r="B71" s="1" t="s">
        <v>56</v>
      </c>
      <c r="C71" s="9" t="s">
        <v>35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2" t="e">
        <f>AVERAGE(D71:O71)</f>
        <v>#DIV/0!</v>
      </c>
      <c r="Q71" s="2">
        <f>COUNT(D71:O71)</f>
        <v>0</v>
      </c>
    </row>
    <row r="72" spans="1:17" ht="12.75">
      <c r="A72" s="1" t="s">
        <v>13</v>
      </c>
      <c r="B72" s="1" t="s">
        <v>51</v>
      </c>
      <c r="C72" s="8" t="s">
        <v>41</v>
      </c>
      <c r="D72" s="2"/>
      <c r="E72" s="2"/>
      <c r="F72" s="2"/>
      <c r="G72" s="4"/>
      <c r="H72" s="2"/>
      <c r="I72" s="4"/>
      <c r="J72" s="4"/>
      <c r="K72" s="4"/>
      <c r="L72" s="4"/>
      <c r="M72" s="4"/>
      <c r="N72" s="2"/>
      <c r="O72" s="4"/>
      <c r="P72" s="2"/>
      <c r="Q72" s="2"/>
    </row>
    <row r="73" spans="1:17" ht="12.75">
      <c r="A73" s="1" t="s">
        <v>30</v>
      </c>
      <c r="B73" s="1" t="s">
        <v>58</v>
      </c>
      <c r="C73" s="8" t="s">
        <v>33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</sheetData>
  <sheetProtection password="BF3C" sheet="1" objects="1" scenarios="1"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9.7109375" style="0" bestFit="1" customWidth="1"/>
    <col min="4" max="5" width="9.140625" style="0" hidden="1" customWidth="1"/>
    <col min="21" max="21" width="12.421875" style="0" bestFit="1" customWidth="1"/>
  </cols>
  <sheetData>
    <row r="1" spans="1:18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1" ht="13.5" thickBot="1">
      <c r="A2" s="10"/>
      <c r="B2" s="10"/>
      <c r="C2" s="28"/>
      <c r="D2" s="28"/>
      <c r="E2" s="28"/>
      <c r="F2" s="15" t="s">
        <v>141</v>
      </c>
      <c r="G2" s="51" t="s">
        <v>60</v>
      </c>
      <c r="H2" s="51" t="s">
        <v>61</v>
      </c>
      <c r="I2" s="51" t="s">
        <v>62</v>
      </c>
      <c r="J2" s="12" t="s">
        <v>63</v>
      </c>
      <c r="K2" s="12" t="s">
        <v>64</v>
      </c>
      <c r="L2" s="12" t="s">
        <v>65</v>
      </c>
      <c r="M2" s="12" t="s">
        <v>66</v>
      </c>
      <c r="N2" s="12" t="s">
        <v>67</v>
      </c>
      <c r="O2" s="12" t="s">
        <v>68</v>
      </c>
      <c r="P2" s="12" t="s">
        <v>69</v>
      </c>
      <c r="Q2" s="12" t="s">
        <v>70</v>
      </c>
      <c r="R2" s="12" t="s">
        <v>71</v>
      </c>
      <c r="S2" s="44" t="s">
        <v>72</v>
      </c>
      <c r="T2" s="56" t="s">
        <v>95</v>
      </c>
      <c r="U2" s="46" t="s">
        <v>96</v>
      </c>
    </row>
    <row r="3" spans="1:21" ht="12.75">
      <c r="A3" s="29" t="s">
        <v>73</v>
      </c>
      <c r="B3" s="30" t="s">
        <v>84</v>
      </c>
      <c r="C3" s="30" t="s">
        <v>85</v>
      </c>
      <c r="D3" s="35"/>
      <c r="E3" s="35"/>
      <c r="F3" s="21" t="s">
        <v>94</v>
      </c>
      <c r="G3" s="18" t="s">
        <v>92</v>
      </c>
      <c r="H3" s="18" t="s">
        <v>92</v>
      </c>
      <c r="I3" s="18" t="s">
        <v>92</v>
      </c>
      <c r="J3" s="18" t="s">
        <v>92</v>
      </c>
      <c r="K3" s="18" t="s">
        <v>92</v>
      </c>
      <c r="L3" s="18" t="s">
        <v>92</v>
      </c>
      <c r="M3" s="18" t="s">
        <v>92</v>
      </c>
      <c r="N3" s="18" t="s">
        <v>92</v>
      </c>
      <c r="O3" s="18" t="s">
        <v>92</v>
      </c>
      <c r="P3" s="18" t="s">
        <v>92</v>
      </c>
      <c r="Q3" s="18" t="s">
        <v>92</v>
      </c>
      <c r="R3" s="18" t="s">
        <v>92</v>
      </c>
      <c r="S3" s="32" t="s">
        <v>92</v>
      </c>
      <c r="T3" s="45" t="s">
        <v>92</v>
      </c>
      <c r="U3" s="25" t="s">
        <v>92</v>
      </c>
    </row>
    <row r="4" spans="1:21" ht="14.25">
      <c r="A4" s="26" t="s">
        <v>140</v>
      </c>
      <c r="B4" s="13" t="s">
        <v>106</v>
      </c>
      <c r="C4" s="11"/>
      <c r="D4" s="36"/>
      <c r="E4" s="36"/>
      <c r="F4" s="20" t="s">
        <v>28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7"/>
      <c r="R4" s="80"/>
      <c r="S4" s="43" t="e">
        <f>AVERAGE(G4:R4)</f>
        <v>#DIV/0!</v>
      </c>
      <c r="T4" s="39">
        <f aca="true" t="shared" si="0" ref="T4:T39">COUNT(G4:R4)</f>
        <v>0</v>
      </c>
      <c r="U4" s="47"/>
    </row>
    <row r="5" spans="1:21" ht="12.75">
      <c r="A5" s="19" t="s">
        <v>74</v>
      </c>
      <c r="B5" s="13" t="s">
        <v>86</v>
      </c>
      <c r="C5" s="11">
        <v>30</v>
      </c>
      <c r="D5" s="36">
        <v>0</v>
      </c>
      <c r="E5" s="36">
        <v>30</v>
      </c>
      <c r="F5" s="20" t="s">
        <v>28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43" t="e">
        <f aca="true" t="shared" si="1" ref="S5:S39">AVERAGE(G5:R5)</f>
        <v>#DIV/0!</v>
      </c>
      <c r="T5" s="39">
        <f t="shared" si="0"/>
        <v>0</v>
      </c>
      <c r="U5" s="47">
        <f>COUNTIF(G5:R5,"&gt;"&amp;E5)+COUNTIF(G5:R5,"&lt;"&amp;D5)</f>
        <v>0</v>
      </c>
    </row>
    <row r="6" spans="1:21" ht="12.75">
      <c r="A6" s="19" t="s">
        <v>75</v>
      </c>
      <c r="B6" s="13"/>
      <c r="C6" s="13" t="s">
        <v>107</v>
      </c>
      <c r="D6" s="20">
        <v>6.5</v>
      </c>
      <c r="E6" s="20">
        <v>9</v>
      </c>
      <c r="F6" s="20" t="s">
        <v>28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8"/>
      <c r="R6" s="83"/>
      <c r="S6" s="43" t="e">
        <f t="shared" si="1"/>
        <v>#DIV/0!</v>
      </c>
      <c r="T6" s="39">
        <f t="shared" si="0"/>
        <v>0</v>
      </c>
      <c r="U6" s="47">
        <f>COUNTIF(G6:R6,"&gt;"&amp;E6)+COUNTIF(G6:R6,"&lt;"&amp;D6)</f>
        <v>0</v>
      </c>
    </row>
    <row r="7" spans="1:21" ht="12.75">
      <c r="A7" s="26" t="s">
        <v>102</v>
      </c>
      <c r="B7" s="13" t="s">
        <v>163</v>
      </c>
      <c r="C7" s="11"/>
      <c r="D7" s="36"/>
      <c r="E7" s="36"/>
      <c r="F7" s="20" t="s">
        <v>28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43" t="e">
        <f t="shared" si="1"/>
        <v>#DIV/0!</v>
      </c>
      <c r="T7" s="39">
        <f t="shared" si="0"/>
        <v>0</v>
      </c>
      <c r="U7" s="47"/>
    </row>
    <row r="8" spans="1:21" ht="12.75">
      <c r="A8" s="26" t="s">
        <v>108</v>
      </c>
      <c r="B8" s="13" t="s">
        <v>87</v>
      </c>
      <c r="C8" s="11">
        <v>2</v>
      </c>
      <c r="D8" s="36"/>
      <c r="E8" s="36"/>
      <c r="F8" s="20" t="s">
        <v>28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43" t="e">
        <f t="shared" si="1"/>
        <v>#DIV/0!</v>
      </c>
      <c r="T8" s="39">
        <f t="shared" si="0"/>
        <v>0</v>
      </c>
      <c r="U8" s="47">
        <f>(COUNTIF(G8:R8,"&gt;"&amp;C8))</f>
        <v>0</v>
      </c>
    </row>
    <row r="9" spans="1:21" ht="12.75">
      <c r="A9" s="26" t="s">
        <v>109</v>
      </c>
      <c r="B9" s="13" t="s">
        <v>87</v>
      </c>
      <c r="C9" s="11">
        <v>2</v>
      </c>
      <c r="D9" s="36"/>
      <c r="E9" s="36"/>
      <c r="F9" s="20" t="s">
        <v>28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43" t="e">
        <f t="shared" si="1"/>
        <v>#DIV/0!</v>
      </c>
      <c r="T9" s="39">
        <f t="shared" si="0"/>
        <v>0</v>
      </c>
      <c r="U9" s="47">
        <f>(COUNTIF(G9:R9,"&gt;"&amp;C9))</f>
        <v>0</v>
      </c>
    </row>
    <row r="10" spans="1:21" ht="12.75">
      <c r="A10" s="26" t="s">
        <v>110</v>
      </c>
      <c r="B10" s="13" t="s">
        <v>87</v>
      </c>
      <c r="C10" s="11">
        <v>0.5</v>
      </c>
      <c r="D10" s="36"/>
      <c r="E10" s="36"/>
      <c r="F10" s="20" t="s">
        <v>28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43" t="e">
        <f t="shared" si="1"/>
        <v>#DIV/0!</v>
      </c>
      <c r="T10" s="39">
        <f t="shared" si="0"/>
        <v>0</v>
      </c>
      <c r="U10" s="47">
        <f>(COUNTIF(G10:R10,"&gt;"&amp;C10))</f>
        <v>0</v>
      </c>
    </row>
    <row r="11" spans="1:21" ht="12.75">
      <c r="A11" s="26" t="s">
        <v>111</v>
      </c>
      <c r="B11" s="13" t="s">
        <v>87</v>
      </c>
      <c r="C11" s="11"/>
      <c r="D11" s="36"/>
      <c r="E11" s="36"/>
      <c r="F11" s="20" t="s">
        <v>28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3" t="e">
        <f t="shared" si="1"/>
        <v>#DIV/0!</v>
      </c>
      <c r="T11" s="39">
        <f t="shared" si="0"/>
        <v>0</v>
      </c>
      <c r="U11" s="47"/>
    </row>
    <row r="12" spans="1:21" ht="12.75">
      <c r="A12" s="26" t="s">
        <v>112</v>
      </c>
      <c r="B12" s="13" t="s">
        <v>87</v>
      </c>
      <c r="C12" s="11">
        <v>0.1</v>
      </c>
      <c r="D12" s="36"/>
      <c r="E12" s="36"/>
      <c r="F12" s="20" t="s">
        <v>28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43" t="e">
        <f t="shared" si="1"/>
        <v>#DIV/0!</v>
      </c>
      <c r="T12" s="39">
        <f t="shared" si="0"/>
        <v>0</v>
      </c>
      <c r="U12" s="47">
        <f aca="true" t="shared" si="2" ref="U12:U17">(COUNTIF(G12:R12,"&gt;"&amp;C12))</f>
        <v>0</v>
      </c>
    </row>
    <row r="13" spans="1:21" ht="12.75">
      <c r="A13" s="26" t="s">
        <v>113</v>
      </c>
      <c r="B13" s="13" t="s">
        <v>87</v>
      </c>
      <c r="C13" s="11">
        <v>0.5</v>
      </c>
      <c r="D13" s="36"/>
      <c r="E13" s="36"/>
      <c r="F13" s="20" t="s">
        <v>28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43" t="e">
        <f t="shared" si="1"/>
        <v>#DIV/0!</v>
      </c>
      <c r="T13" s="39">
        <f t="shared" si="0"/>
        <v>0</v>
      </c>
      <c r="U13" s="47">
        <f t="shared" si="2"/>
        <v>0</v>
      </c>
    </row>
    <row r="14" spans="1:21" ht="12.75">
      <c r="A14" s="26" t="s">
        <v>114</v>
      </c>
      <c r="B14" s="13" t="s">
        <v>87</v>
      </c>
      <c r="C14" s="11">
        <v>0.1</v>
      </c>
      <c r="D14" s="36"/>
      <c r="E14" s="36"/>
      <c r="F14" s="20" t="s">
        <v>28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43" t="e">
        <f t="shared" si="1"/>
        <v>#DIV/0!</v>
      </c>
      <c r="T14" s="39">
        <f t="shared" si="0"/>
        <v>0</v>
      </c>
      <c r="U14" s="47">
        <f t="shared" si="2"/>
        <v>0</v>
      </c>
    </row>
    <row r="15" spans="1:21" ht="12.75">
      <c r="A15" s="26" t="s">
        <v>115</v>
      </c>
      <c r="B15" s="13" t="s">
        <v>87</v>
      </c>
      <c r="C15" s="11">
        <v>0.01</v>
      </c>
      <c r="D15" s="36"/>
      <c r="E15" s="36"/>
      <c r="F15" s="20" t="s">
        <v>28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43" t="e">
        <f t="shared" si="1"/>
        <v>#DIV/0!</v>
      </c>
      <c r="T15" s="39">
        <f t="shared" si="0"/>
        <v>0</v>
      </c>
      <c r="U15" s="47">
        <f t="shared" si="2"/>
        <v>0</v>
      </c>
    </row>
    <row r="16" spans="1:21" ht="12.75">
      <c r="A16" s="26" t="s">
        <v>116</v>
      </c>
      <c r="B16" s="13" t="s">
        <v>87</v>
      </c>
      <c r="C16" s="11">
        <v>0.5</v>
      </c>
      <c r="D16" s="36"/>
      <c r="E16" s="36"/>
      <c r="F16" s="20" t="s">
        <v>28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43" t="e">
        <f t="shared" si="1"/>
        <v>#DIV/0!</v>
      </c>
      <c r="T16" s="39">
        <f t="shared" si="0"/>
        <v>0</v>
      </c>
      <c r="U16" s="47">
        <f t="shared" si="2"/>
        <v>0</v>
      </c>
    </row>
    <row r="17" spans="1:21" ht="12.75">
      <c r="A17" s="26" t="s">
        <v>117</v>
      </c>
      <c r="B17" s="13" t="s">
        <v>87</v>
      </c>
      <c r="C17" s="11">
        <v>0.1</v>
      </c>
      <c r="D17" s="36"/>
      <c r="E17" s="36"/>
      <c r="F17" s="20" t="s">
        <v>28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43" t="e">
        <f t="shared" si="1"/>
        <v>#DIV/0!</v>
      </c>
      <c r="T17" s="39">
        <f t="shared" si="0"/>
        <v>0</v>
      </c>
      <c r="U17" s="47">
        <f t="shared" si="2"/>
        <v>0</v>
      </c>
    </row>
    <row r="18" spans="1:21" ht="12.75">
      <c r="A18" s="26" t="s">
        <v>121</v>
      </c>
      <c r="B18" s="13" t="s">
        <v>118</v>
      </c>
      <c r="C18" s="11"/>
      <c r="D18" s="36"/>
      <c r="E18" s="36"/>
      <c r="F18" s="20" t="s">
        <v>28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43" t="e">
        <f t="shared" si="1"/>
        <v>#DIV/0!</v>
      </c>
      <c r="T18" s="39">
        <f t="shared" si="0"/>
        <v>0</v>
      </c>
      <c r="U18" s="47"/>
    </row>
    <row r="19" spans="1:21" ht="12.75">
      <c r="A19" s="26" t="s">
        <v>120</v>
      </c>
      <c r="B19" s="13" t="s">
        <v>118</v>
      </c>
      <c r="C19" s="11"/>
      <c r="D19" s="36"/>
      <c r="E19" s="36"/>
      <c r="F19" s="20" t="s">
        <v>28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43" t="e">
        <f t="shared" si="1"/>
        <v>#DIV/0!</v>
      </c>
      <c r="T19" s="39">
        <f t="shared" si="0"/>
        <v>0</v>
      </c>
      <c r="U19" s="47"/>
    </row>
    <row r="20" spans="1:21" ht="12.75">
      <c r="A20" s="26" t="s">
        <v>122</v>
      </c>
      <c r="B20" s="13" t="s">
        <v>118</v>
      </c>
      <c r="C20" s="11"/>
      <c r="D20" s="36"/>
      <c r="E20" s="36"/>
      <c r="F20" s="20" t="s">
        <v>28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43" t="e">
        <f t="shared" si="1"/>
        <v>#DIV/0!</v>
      </c>
      <c r="T20" s="39">
        <f t="shared" si="0"/>
        <v>0</v>
      </c>
      <c r="U20" s="47"/>
    </row>
    <row r="21" spans="1:21" ht="12.75">
      <c r="A21" s="26" t="s">
        <v>123</v>
      </c>
      <c r="B21" s="13" t="s">
        <v>87</v>
      </c>
      <c r="C21" s="11"/>
      <c r="D21" s="36"/>
      <c r="E21" s="36"/>
      <c r="F21" s="20" t="s">
        <v>28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3" t="e">
        <f t="shared" si="1"/>
        <v>#DIV/0!</v>
      </c>
      <c r="T21" s="39">
        <f t="shared" si="0"/>
        <v>0</v>
      </c>
      <c r="U21" s="47"/>
    </row>
    <row r="22" spans="1:21" ht="12.75">
      <c r="A22" s="26" t="s">
        <v>124</v>
      </c>
      <c r="B22" s="13" t="s">
        <v>87</v>
      </c>
      <c r="C22" s="11"/>
      <c r="D22" s="36"/>
      <c r="E22" s="36"/>
      <c r="F22" s="20" t="s">
        <v>28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43" t="e">
        <f t="shared" si="1"/>
        <v>#DIV/0!</v>
      </c>
      <c r="T22" s="39">
        <f t="shared" si="0"/>
        <v>0</v>
      </c>
      <c r="U22" s="47"/>
    </row>
    <row r="23" spans="1:21" ht="12.75">
      <c r="A23" s="26" t="s">
        <v>125</v>
      </c>
      <c r="B23" s="13" t="s">
        <v>87</v>
      </c>
      <c r="C23" s="11"/>
      <c r="D23" s="36"/>
      <c r="E23" s="36"/>
      <c r="F23" s="20" t="s">
        <v>28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43" t="e">
        <f t="shared" si="1"/>
        <v>#DIV/0!</v>
      </c>
      <c r="T23" s="39">
        <f t="shared" si="0"/>
        <v>0</v>
      </c>
      <c r="U23" s="47"/>
    </row>
    <row r="24" spans="1:21" ht="12.75">
      <c r="A24" s="26" t="s">
        <v>126</v>
      </c>
      <c r="B24" s="13" t="s">
        <v>87</v>
      </c>
      <c r="C24" s="14"/>
      <c r="D24" s="37"/>
      <c r="E24" s="37"/>
      <c r="F24" s="20" t="s">
        <v>28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43" t="e">
        <f t="shared" si="1"/>
        <v>#DIV/0!</v>
      </c>
      <c r="T24" s="39">
        <f t="shared" si="0"/>
        <v>0</v>
      </c>
      <c r="U24" s="47"/>
    </row>
    <row r="25" spans="1:21" ht="12.75">
      <c r="A25" s="26" t="s">
        <v>127</v>
      </c>
      <c r="B25" s="13" t="s">
        <v>87</v>
      </c>
      <c r="C25" s="11"/>
      <c r="D25" s="36"/>
      <c r="E25" s="36"/>
      <c r="F25" s="20" t="s">
        <v>28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43" t="e">
        <f t="shared" si="1"/>
        <v>#DIV/0!</v>
      </c>
      <c r="T25" s="39">
        <f t="shared" si="0"/>
        <v>0</v>
      </c>
      <c r="U25" s="47"/>
    </row>
    <row r="26" spans="1:21" ht="12.75">
      <c r="A26" s="26" t="s">
        <v>128</v>
      </c>
      <c r="B26" s="13" t="s">
        <v>87</v>
      </c>
      <c r="C26" s="40"/>
      <c r="D26" s="37"/>
      <c r="E26" s="37"/>
      <c r="F26" s="20" t="s">
        <v>28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43" t="e">
        <f t="shared" si="1"/>
        <v>#DIV/0!</v>
      </c>
      <c r="T26" s="39">
        <f t="shared" si="0"/>
        <v>0</v>
      </c>
      <c r="U26" s="47"/>
    </row>
    <row r="27" spans="1:21" ht="12.75">
      <c r="A27" s="26" t="s">
        <v>129</v>
      </c>
      <c r="B27" s="13" t="s">
        <v>87</v>
      </c>
      <c r="C27" s="40"/>
      <c r="D27" s="37"/>
      <c r="E27" s="37"/>
      <c r="F27" s="20" t="s">
        <v>28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43" t="e">
        <f t="shared" si="1"/>
        <v>#DIV/0!</v>
      </c>
      <c r="T27" s="39">
        <f t="shared" si="0"/>
        <v>0</v>
      </c>
      <c r="U27" s="47"/>
    </row>
    <row r="28" spans="1:21" ht="12.75">
      <c r="A28" s="26" t="s">
        <v>119</v>
      </c>
      <c r="B28" s="13" t="s">
        <v>87</v>
      </c>
      <c r="C28" s="11">
        <v>10</v>
      </c>
      <c r="D28" s="36"/>
      <c r="E28" s="36"/>
      <c r="F28" s="20" t="s">
        <v>28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43" t="e">
        <f t="shared" si="1"/>
        <v>#DIV/0!</v>
      </c>
      <c r="T28" s="39">
        <f t="shared" si="0"/>
        <v>0</v>
      </c>
      <c r="U28" s="47">
        <f>(COUNTIF(G28:R28,"&gt;"&amp;C28))</f>
        <v>0</v>
      </c>
    </row>
    <row r="29" spans="1:21" ht="12.75">
      <c r="A29" s="26" t="s">
        <v>130</v>
      </c>
      <c r="B29" s="13" t="s">
        <v>87</v>
      </c>
      <c r="C29" s="11">
        <v>1</v>
      </c>
      <c r="D29" s="36"/>
      <c r="E29" s="36"/>
      <c r="F29" s="20" t="s">
        <v>28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3" t="e">
        <f t="shared" si="1"/>
        <v>#DIV/0!</v>
      </c>
      <c r="T29" s="39">
        <f t="shared" si="0"/>
        <v>0</v>
      </c>
      <c r="U29" s="47">
        <f>(COUNTIF(G29:R29,"&gt;"&amp;C29))</f>
        <v>0</v>
      </c>
    </row>
    <row r="30" spans="1:21" ht="12.75">
      <c r="A30" s="26" t="s">
        <v>131</v>
      </c>
      <c r="B30" s="13" t="s">
        <v>87</v>
      </c>
      <c r="C30" s="11">
        <v>50</v>
      </c>
      <c r="D30" s="36"/>
      <c r="E30" s="36"/>
      <c r="F30" s="20" t="s">
        <v>28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43" t="e">
        <f t="shared" si="1"/>
        <v>#DIV/0!</v>
      </c>
      <c r="T30" s="39">
        <f t="shared" si="0"/>
        <v>0</v>
      </c>
      <c r="U30" s="47">
        <f>(COUNTIF(G30:R30,"&gt;"&amp;C30))</f>
        <v>0</v>
      </c>
    </row>
    <row r="31" spans="1:21" ht="12.75">
      <c r="A31" s="26" t="s">
        <v>132</v>
      </c>
      <c r="B31" s="13" t="s">
        <v>87</v>
      </c>
      <c r="C31" s="11"/>
      <c r="D31" s="36"/>
      <c r="E31" s="36"/>
      <c r="F31" s="20" t="s">
        <v>28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43" t="e">
        <f t="shared" si="1"/>
        <v>#DIV/0!</v>
      </c>
      <c r="T31" s="39">
        <f t="shared" si="0"/>
        <v>0</v>
      </c>
      <c r="U31" s="47"/>
    </row>
    <row r="32" spans="1:21" ht="12.75">
      <c r="A32" s="26" t="s">
        <v>133</v>
      </c>
      <c r="B32" s="13" t="s">
        <v>87</v>
      </c>
      <c r="C32" s="11"/>
      <c r="D32" s="36"/>
      <c r="E32" s="36"/>
      <c r="F32" s="20" t="s">
        <v>28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43" t="e">
        <f t="shared" si="1"/>
        <v>#DIV/0!</v>
      </c>
      <c r="T32" s="39">
        <f t="shared" si="0"/>
        <v>0</v>
      </c>
      <c r="U32" s="47"/>
    </row>
    <row r="33" spans="1:21" ht="12.75">
      <c r="A33" s="26" t="s">
        <v>134</v>
      </c>
      <c r="B33" s="13" t="s">
        <v>135</v>
      </c>
      <c r="C33" s="11">
        <v>20</v>
      </c>
      <c r="D33" s="36"/>
      <c r="E33" s="36"/>
      <c r="F33" s="20" t="s">
        <v>28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43" t="e">
        <f t="shared" si="1"/>
        <v>#DIV/0!</v>
      </c>
      <c r="T33" s="39">
        <f t="shared" si="0"/>
        <v>0</v>
      </c>
      <c r="U33" s="47">
        <f aca="true" t="shared" si="3" ref="U33:U39">(COUNTIF(G33:R33,"&gt;"&amp;C33))</f>
        <v>0</v>
      </c>
    </row>
    <row r="34" spans="1:21" ht="12.75">
      <c r="A34" s="26" t="s">
        <v>81</v>
      </c>
      <c r="B34" s="13" t="s">
        <v>135</v>
      </c>
      <c r="C34" s="11">
        <v>100</v>
      </c>
      <c r="D34" s="36"/>
      <c r="E34" s="36"/>
      <c r="F34" s="20" t="s">
        <v>28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43" t="e">
        <f t="shared" si="1"/>
        <v>#DIV/0!</v>
      </c>
      <c r="T34" s="39">
        <f t="shared" si="0"/>
        <v>0</v>
      </c>
      <c r="U34" s="47">
        <f t="shared" si="3"/>
        <v>0</v>
      </c>
    </row>
    <row r="35" spans="1:21" ht="12.75">
      <c r="A35" s="26" t="s">
        <v>136</v>
      </c>
      <c r="B35" s="13" t="s">
        <v>87</v>
      </c>
      <c r="C35" s="11">
        <v>20</v>
      </c>
      <c r="D35" s="36"/>
      <c r="E35" s="36"/>
      <c r="F35" s="20" t="s">
        <v>28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43" t="e">
        <f t="shared" si="1"/>
        <v>#DIV/0!</v>
      </c>
      <c r="T35" s="39">
        <f t="shared" si="0"/>
        <v>0</v>
      </c>
      <c r="U35" s="47">
        <f t="shared" si="3"/>
        <v>0</v>
      </c>
    </row>
    <row r="36" spans="1:21" ht="12.75">
      <c r="A36" s="26" t="s">
        <v>83</v>
      </c>
      <c r="B36" s="13" t="s">
        <v>87</v>
      </c>
      <c r="C36" s="11">
        <v>5</v>
      </c>
      <c r="D36" s="36"/>
      <c r="E36" s="36"/>
      <c r="F36" s="20" t="s">
        <v>28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43" t="e">
        <f t="shared" si="1"/>
        <v>#DIV/0!</v>
      </c>
      <c r="T36" s="39">
        <f t="shared" si="0"/>
        <v>0</v>
      </c>
      <c r="U36" s="47">
        <f t="shared" si="3"/>
        <v>0</v>
      </c>
    </row>
    <row r="37" spans="1:21" ht="12.75">
      <c r="A37" s="26" t="s">
        <v>137</v>
      </c>
      <c r="B37" s="13" t="s">
        <v>87</v>
      </c>
      <c r="C37" s="11">
        <v>0.1</v>
      </c>
      <c r="D37" s="36"/>
      <c r="E37" s="36"/>
      <c r="F37" s="20" t="s">
        <v>28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43" t="e">
        <f t="shared" si="1"/>
        <v>#DIV/0!</v>
      </c>
      <c r="T37" s="39">
        <f t="shared" si="0"/>
        <v>0</v>
      </c>
      <c r="U37" s="47">
        <f t="shared" si="3"/>
        <v>0</v>
      </c>
    </row>
    <row r="38" spans="1:21" ht="12.75">
      <c r="A38" s="26" t="s">
        <v>82</v>
      </c>
      <c r="B38" s="13" t="s">
        <v>138</v>
      </c>
      <c r="C38" s="11">
        <v>0.1</v>
      </c>
      <c r="D38" s="36"/>
      <c r="E38" s="36"/>
      <c r="F38" s="20" t="s">
        <v>28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43" t="e">
        <f t="shared" si="1"/>
        <v>#DIV/0!</v>
      </c>
      <c r="T38" s="39">
        <f t="shared" si="0"/>
        <v>0</v>
      </c>
      <c r="U38" s="47">
        <f t="shared" si="3"/>
        <v>0</v>
      </c>
    </row>
    <row r="39" spans="1:21" ht="13.5" thickBot="1">
      <c r="A39" s="53" t="s">
        <v>139</v>
      </c>
      <c r="B39" s="23" t="s">
        <v>87</v>
      </c>
      <c r="C39" s="54">
        <v>0.1</v>
      </c>
      <c r="D39" s="55"/>
      <c r="E39" s="55"/>
      <c r="F39" s="24" t="s">
        <v>28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48" t="e">
        <f t="shared" si="1"/>
        <v>#DIV/0!</v>
      </c>
      <c r="T39" s="49">
        <f t="shared" si="0"/>
        <v>0</v>
      </c>
      <c r="U39" s="50">
        <f t="shared" si="3"/>
        <v>0</v>
      </c>
    </row>
    <row r="55" spans="1:17" ht="12.75">
      <c r="A55" s="1" t="s">
        <v>26</v>
      </c>
      <c r="B55" s="1"/>
      <c r="C55" s="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1"/>
      <c r="B56" s="1"/>
      <c r="C56" s="8"/>
      <c r="D56" s="7" t="s">
        <v>14</v>
      </c>
      <c r="E56" s="7" t="s">
        <v>15</v>
      </c>
      <c r="F56" s="7" t="s">
        <v>16</v>
      </c>
      <c r="G56" s="7" t="s">
        <v>17</v>
      </c>
      <c r="H56" s="7" t="s">
        <v>18</v>
      </c>
      <c r="I56" s="7" t="s">
        <v>19</v>
      </c>
      <c r="J56" s="7" t="s">
        <v>20</v>
      </c>
      <c r="K56" s="7" t="s">
        <v>25</v>
      </c>
      <c r="L56" s="7" t="s">
        <v>21</v>
      </c>
      <c r="M56" s="7" t="s">
        <v>22</v>
      </c>
      <c r="N56" s="7" t="s">
        <v>23</v>
      </c>
      <c r="O56" s="7" t="s">
        <v>24</v>
      </c>
      <c r="P56" s="1" t="s">
        <v>28</v>
      </c>
      <c r="Q56" s="1" t="s">
        <v>29</v>
      </c>
    </row>
    <row r="57" spans="1:17" ht="12.75">
      <c r="A57" s="1" t="s">
        <v>0</v>
      </c>
      <c r="B57" s="1" t="s">
        <v>42</v>
      </c>
      <c r="C57" s="6" t="s">
        <v>36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 t="e">
        <f>AVERAGE(D57:O57)</f>
        <v>#DIV/0!</v>
      </c>
      <c r="Q57" s="2">
        <f>COUNT(D57:O57)</f>
        <v>0</v>
      </c>
    </row>
    <row r="58" spans="1:17" ht="12.75">
      <c r="A58" s="1" t="s">
        <v>1</v>
      </c>
      <c r="B58" s="1" t="s">
        <v>43</v>
      </c>
      <c r="C58" s="6" t="s">
        <v>34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1" t="s">
        <v>2</v>
      </c>
      <c r="B59" s="1" t="s">
        <v>44</v>
      </c>
      <c r="C59" s="6" t="s">
        <v>36</v>
      </c>
      <c r="D59" s="2"/>
      <c r="E59" s="3"/>
      <c r="F59" s="2"/>
      <c r="G59" s="2"/>
      <c r="H59" s="3"/>
      <c r="I59" s="2"/>
      <c r="J59" s="3"/>
      <c r="K59" s="3"/>
      <c r="L59" s="3"/>
      <c r="M59" s="2"/>
      <c r="N59" s="2"/>
      <c r="O59" s="3"/>
      <c r="P59" s="2" t="e">
        <f>AVERAGE(D59:O59)</f>
        <v>#DIV/0!</v>
      </c>
      <c r="Q59" s="2">
        <f>COUNT(D59:O59)</f>
        <v>0</v>
      </c>
    </row>
    <row r="60" spans="1:17" ht="12.75">
      <c r="A60" s="1" t="s">
        <v>3</v>
      </c>
      <c r="B60" s="1" t="s">
        <v>52</v>
      </c>
      <c r="C60" s="6" t="s">
        <v>36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 t="e">
        <f>AVERAGE(D60:O60)</f>
        <v>#DIV/0!</v>
      </c>
      <c r="Q60" s="2">
        <f>COUNT(D60:O60)</f>
        <v>0</v>
      </c>
    </row>
    <row r="61" spans="1:17" ht="12.75">
      <c r="A61" s="1" t="s">
        <v>4</v>
      </c>
      <c r="B61" s="1" t="s">
        <v>45</v>
      </c>
      <c r="C61" s="6" t="s">
        <v>34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1" t="s">
        <v>31</v>
      </c>
      <c r="B62" s="1" t="s">
        <v>46</v>
      </c>
      <c r="C62" s="6" t="s">
        <v>37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1" t="s">
        <v>5</v>
      </c>
      <c r="B63" s="1" t="s">
        <v>47</v>
      </c>
      <c r="C63" s="6" t="s">
        <v>36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1" t="s">
        <v>6</v>
      </c>
      <c r="B64" s="1" t="s">
        <v>53</v>
      </c>
      <c r="C64" s="6" t="s">
        <v>39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1" t="s">
        <v>7</v>
      </c>
      <c r="B65" s="1" t="s">
        <v>54</v>
      </c>
      <c r="C65" s="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1" t="s">
        <v>8</v>
      </c>
      <c r="B66" s="1" t="s">
        <v>57</v>
      </c>
      <c r="C66" s="6" t="s">
        <v>34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1" t="s">
        <v>32</v>
      </c>
      <c r="B67" s="1" t="s">
        <v>55</v>
      </c>
      <c r="C67" s="6" t="s">
        <v>39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1" t="s">
        <v>9</v>
      </c>
      <c r="B68" s="1" t="s">
        <v>48</v>
      </c>
      <c r="C68" s="6" t="s">
        <v>38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1" t="s">
        <v>10</v>
      </c>
      <c r="B69" s="1" t="s">
        <v>49</v>
      </c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1" t="s">
        <v>11</v>
      </c>
      <c r="B70" s="1" t="s">
        <v>50</v>
      </c>
      <c r="C70" s="6" t="s">
        <v>40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1" t="s">
        <v>12</v>
      </c>
      <c r="B71" s="1" t="s">
        <v>56</v>
      </c>
      <c r="C71" s="9" t="s">
        <v>35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2" t="e">
        <f>AVERAGE(D71:O71)</f>
        <v>#DIV/0!</v>
      </c>
      <c r="Q71" s="2">
        <f>COUNT(D71:O71)</f>
        <v>0</v>
      </c>
    </row>
    <row r="72" spans="1:17" ht="12.75">
      <c r="A72" s="1" t="s">
        <v>13</v>
      </c>
      <c r="B72" s="1" t="s">
        <v>51</v>
      </c>
      <c r="C72" s="8" t="s">
        <v>41</v>
      </c>
      <c r="D72" s="2"/>
      <c r="E72" s="2"/>
      <c r="F72" s="2"/>
      <c r="G72" s="4"/>
      <c r="H72" s="2"/>
      <c r="I72" s="4"/>
      <c r="J72" s="4"/>
      <c r="K72" s="4"/>
      <c r="L72" s="4"/>
      <c r="M72" s="4"/>
      <c r="N72" s="2"/>
      <c r="O72" s="4"/>
      <c r="P72" s="2"/>
      <c r="Q72" s="2"/>
    </row>
    <row r="73" spans="1:17" ht="12.75">
      <c r="A73" s="1" t="s">
        <v>30</v>
      </c>
      <c r="B73" s="1" t="s">
        <v>58</v>
      </c>
      <c r="C73" s="8" t="s">
        <v>33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</sheetData>
  <sheetProtection password="BF3C" sheet="1" objects="1" scenarios="1"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3.140625" style="0" bestFit="1" customWidth="1"/>
    <col min="4" max="5" width="9.140625" style="0" hidden="1" customWidth="1"/>
    <col min="6" max="6" width="21.57421875" style="0" customWidth="1"/>
    <col min="7" max="20" width="11.00390625" style="0" bestFit="1" customWidth="1"/>
    <col min="21" max="21" width="12.421875" style="0" bestFit="1" customWidth="1"/>
    <col min="22" max="36" width="11.00390625" style="0" bestFit="1" customWidth="1"/>
  </cols>
  <sheetData>
    <row r="1" spans="1:29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6" ht="13.5" thickBot="1">
      <c r="A2" s="10"/>
      <c r="B2" s="10"/>
      <c r="C2" s="28"/>
      <c r="D2" s="28"/>
      <c r="E2" s="28"/>
      <c r="F2" s="15" t="s">
        <v>59</v>
      </c>
      <c r="G2" s="95" t="s">
        <v>60</v>
      </c>
      <c r="H2" s="95"/>
      <c r="I2" s="95" t="s">
        <v>61</v>
      </c>
      <c r="J2" s="95"/>
      <c r="K2" s="95" t="s">
        <v>62</v>
      </c>
      <c r="L2" s="95"/>
      <c r="M2" s="95" t="s">
        <v>63</v>
      </c>
      <c r="N2" s="95"/>
      <c r="O2" s="95" t="s">
        <v>64</v>
      </c>
      <c r="P2" s="95"/>
      <c r="Q2" s="95" t="s">
        <v>65</v>
      </c>
      <c r="R2" s="95"/>
      <c r="S2" s="95" t="s">
        <v>66</v>
      </c>
      <c r="T2" s="95"/>
      <c r="U2" s="95" t="s">
        <v>67</v>
      </c>
      <c r="V2" s="95"/>
      <c r="W2" s="95" t="s">
        <v>68</v>
      </c>
      <c r="X2" s="95"/>
      <c r="Y2" s="95" t="s">
        <v>69</v>
      </c>
      <c r="Z2" s="95"/>
      <c r="AA2" s="95" t="s">
        <v>70</v>
      </c>
      <c r="AB2" s="95"/>
      <c r="AC2" s="95" t="s">
        <v>71</v>
      </c>
      <c r="AD2" s="95"/>
      <c r="AE2" s="96" t="s">
        <v>72</v>
      </c>
      <c r="AF2" s="96"/>
      <c r="AG2" s="96" t="s">
        <v>95</v>
      </c>
      <c r="AH2" s="96"/>
      <c r="AI2" s="96" t="s">
        <v>96</v>
      </c>
      <c r="AJ2" s="95"/>
    </row>
    <row r="3" spans="1:36" ht="12.75">
      <c r="A3" s="29" t="s">
        <v>73</v>
      </c>
      <c r="B3" s="30" t="s">
        <v>84</v>
      </c>
      <c r="C3" s="30" t="s">
        <v>85</v>
      </c>
      <c r="D3" s="35"/>
      <c r="E3" s="35"/>
      <c r="F3" s="21" t="s">
        <v>147</v>
      </c>
      <c r="G3" s="18" t="s">
        <v>148</v>
      </c>
      <c r="H3" s="17" t="s">
        <v>149</v>
      </c>
      <c r="I3" s="18" t="s">
        <v>148</v>
      </c>
      <c r="J3" s="17" t="s">
        <v>149</v>
      </c>
      <c r="K3" s="18" t="s">
        <v>148</v>
      </c>
      <c r="L3" s="17" t="s">
        <v>149</v>
      </c>
      <c r="M3" s="18" t="s">
        <v>148</v>
      </c>
      <c r="N3" s="17" t="s">
        <v>149</v>
      </c>
      <c r="O3" s="18" t="s">
        <v>148</v>
      </c>
      <c r="P3" s="17" t="s">
        <v>149</v>
      </c>
      <c r="Q3" s="18" t="s">
        <v>148</v>
      </c>
      <c r="R3" s="17" t="s">
        <v>149</v>
      </c>
      <c r="S3" s="18" t="s">
        <v>148</v>
      </c>
      <c r="T3" s="17" t="s">
        <v>149</v>
      </c>
      <c r="U3" s="18" t="s">
        <v>148</v>
      </c>
      <c r="V3" s="17" t="s">
        <v>149</v>
      </c>
      <c r="W3" s="18" t="s">
        <v>148</v>
      </c>
      <c r="X3" s="17" t="s">
        <v>149</v>
      </c>
      <c r="Y3" s="18" t="s">
        <v>148</v>
      </c>
      <c r="Z3" s="17" t="s">
        <v>149</v>
      </c>
      <c r="AA3" s="18" t="s">
        <v>148</v>
      </c>
      <c r="AB3" s="17" t="s">
        <v>149</v>
      </c>
      <c r="AC3" s="18" t="s">
        <v>148</v>
      </c>
      <c r="AD3" s="17" t="s">
        <v>149</v>
      </c>
      <c r="AE3" s="18" t="s">
        <v>148</v>
      </c>
      <c r="AF3" s="17" t="s">
        <v>149</v>
      </c>
      <c r="AG3" s="18" t="s">
        <v>148</v>
      </c>
      <c r="AH3" s="17" t="s">
        <v>149</v>
      </c>
      <c r="AI3" s="18" t="s">
        <v>148</v>
      </c>
      <c r="AJ3" s="61" t="s">
        <v>149</v>
      </c>
    </row>
    <row r="4" spans="1:36" ht="12.75">
      <c r="A4" s="19" t="s">
        <v>142</v>
      </c>
      <c r="B4" s="13" t="s">
        <v>143</v>
      </c>
      <c r="C4" s="11">
        <v>350</v>
      </c>
      <c r="D4" s="36"/>
      <c r="E4" s="36"/>
      <c r="F4" s="21" t="s">
        <v>144</v>
      </c>
      <c r="G4" s="80"/>
      <c r="H4" s="81"/>
      <c r="I4" s="80"/>
      <c r="J4" s="81"/>
      <c r="K4" s="80"/>
      <c r="L4" s="81"/>
      <c r="M4" s="80"/>
      <c r="N4" s="81"/>
      <c r="O4" s="80"/>
      <c r="P4" s="81"/>
      <c r="Q4" s="80"/>
      <c r="R4" s="81"/>
      <c r="S4" s="80"/>
      <c r="T4" s="81"/>
      <c r="U4" s="80"/>
      <c r="V4" s="81"/>
      <c r="W4" s="80"/>
      <c r="X4" s="81"/>
      <c r="Y4" s="80"/>
      <c r="Z4" s="81"/>
      <c r="AA4" s="80"/>
      <c r="AB4" s="81"/>
      <c r="AC4" s="80"/>
      <c r="AD4" s="82"/>
      <c r="AE4" s="43" t="e">
        <f>AVERAGE(G4,I4,K4,M4,O4,Q4,S4,U4,W4,Y4,AA4,AC4)</f>
        <v>#DIV/0!</v>
      </c>
      <c r="AF4" s="41" t="e">
        <f>AVERAGE(H4,J4,L4,N4,P4,R4,T4,V4,X4,Z4,AB4,AD4)</f>
        <v>#DIV/0!</v>
      </c>
      <c r="AG4" s="31">
        <f>COUNT(G4,I4,K4,M4,O4,Q4,S4,U4,W4,Y4,AA4,AC4)</f>
        <v>0</v>
      </c>
      <c r="AH4" s="34">
        <f>COUNT(H4,J4,L4,N4,P4,R4,T4,V4,X4,Z4,AB4,AD4)</f>
        <v>0</v>
      </c>
      <c r="AI4" s="39">
        <f>(COUNTIF(G4,"&gt;"&amp;C4)+COUNTIF(I4,"&gt;"&amp;C4)+COUNTIF(K4,"&gt;"&amp;C4)+COUNTIF(M4,"&gt;"&amp;C4)+COUNTIF(O4,"&gt;"&amp;C4)+COUNTIF(Q4,"&gt;"&amp;C4)+COUNTIF(S4,"&gt;"&amp;C4)+COUNTIF(U4,"&gt;"&amp;C4)+COUNTIF(W4,"&gt;"&amp;C4)+COUNTIF(Y4,"&gt;"&amp;C4)+COUNTIF(AA4,"&gt;"&amp;C4)+COUNTIF(AC4,"&gt;"&amp;C4))</f>
        <v>0</v>
      </c>
      <c r="AJ4" s="40">
        <f>(COUNTIF(H4,"&gt;"&amp;C4)+COUNTIF(J4,"&gt;"&amp;C4)+COUNTIF(L4,"&gt;"&amp;C4)+COUNTIF(N4,"&gt;"&amp;C4)+COUNTIF(P4,"&gt;"&amp;C4)+COUNTIF(R4,"&gt;"&amp;C4)+COUNTIF(T4,"&gt;"&amp;C4)+COUNTIF(V4,"&gt;"&amp;C4)+COUNTIF(X4,"&gt;"&amp;C4)+COUNTIF(Z4,"&gt;"&amp;C4)+COUNTIF(AB4,"&gt;"&amp;C4)+COUNTIF(AD4,"&gt;"&amp;C4))</f>
        <v>0</v>
      </c>
    </row>
    <row r="5" spans="1:36" ht="12.75">
      <c r="A5" s="19" t="s">
        <v>75</v>
      </c>
      <c r="B5" s="13"/>
      <c r="C5" s="13" t="s">
        <v>91</v>
      </c>
      <c r="D5" s="20">
        <v>6.5</v>
      </c>
      <c r="E5" s="20">
        <v>9.5</v>
      </c>
      <c r="F5" s="21" t="s">
        <v>144</v>
      </c>
      <c r="G5" s="80"/>
      <c r="H5" s="82"/>
      <c r="I5" s="80"/>
      <c r="J5" s="82"/>
      <c r="K5" s="80"/>
      <c r="L5" s="82"/>
      <c r="M5" s="80"/>
      <c r="N5" s="82"/>
      <c r="O5" s="80"/>
      <c r="P5" s="82"/>
      <c r="Q5" s="80"/>
      <c r="R5" s="81"/>
      <c r="S5" s="80"/>
      <c r="T5" s="82"/>
      <c r="U5" s="80"/>
      <c r="V5" s="82"/>
      <c r="W5" s="80"/>
      <c r="X5" s="82"/>
      <c r="Y5" s="80"/>
      <c r="Z5" s="82"/>
      <c r="AA5" s="80"/>
      <c r="AB5" s="82"/>
      <c r="AC5" s="83"/>
      <c r="AD5" s="82"/>
      <c r="AE5" s="43" t="e">
        <f aca="true" t="shared" si="0" ref="AE5:AE12">AVERAGE(G5,I5,K5,M5,O5,Q5,S5,U5,W5,Y5,AA5,AC5)</f>
        <v>#DIV/0!</v>
      </c>
      <c r="AF5" s="41" t="e">
        <f aca="true" t="shared" si="1" ref="AF5:AF12">AVERAGE(H5,J5,L5,N5,P5,R5,T5,V5,X5,Z5,AB5,AD5)</f>
        <v>#DIV/0!</v>
      </c>
      <c r="AG5" s="31">
        <f aca="true" t="shared" si="2" ref="AG5:AH12">COUNT(G5,I5,K5,M5,O5,Q5,S5,U5,W5,Y5,AA5,AC5)</f>
        <v>0</v>
      </c>
      <c r="AH5" s="34">
        <f t="shared" si="2"/>
        <v>0</v>
      </c>
      <c r="AI5" s="39">
        <f>(COUNTIF(G5,"&gt;"&amp;E5)+COUNTIF(I5,"&gt;"&amp;E5)+COUNTIF(K5,"&gt;"&amp;E5)+COUNTIF(M5,"&gt;"&amp;E5)+COUNTIF(O5,"&gt;"&amp;E5)+COUNTIF(Q5,"&gt;"&amp;E5)+COUNTIF(S5,"&gt;"&amp;E5)+COUNTIF(U5,"&gt;"&amp;E5)+COUNTIF(W5,"&gt;"&amp;E5)+COUNTIF(Y5,"&gt;"&amp;E5)+COUNTIF(AA5,"&gt;"&amp;E5)+COUNTIF(AC5,"&gt;"&amp;E5)+COUNTIF(G5,"&lt;"&amp;D5)+COUNTIF(I5,"&lt;"&amp;D5)+COUNTIF(K5,"&lt;"&amp;D5)+COUNTIF(M5,"&lt;"&amp;D5)+COUNTIF(O5,"&lt;"&amp;D5)+COUNTIF(Q5,"&lt;"&amp;D5)+COUNTIF(S5,"&lt;"&amp;D5)+COUNTIF(U5,"&lt;"&amp;D5)+COUNTIF(W5,"&lt;"&amp;D5)+COUNTIF(Y5,"&lt;"&amp;D5)+COUNTIF(AA5,"&lt;"&amp;D5)+COUNTIF(AC5,"&lt;"&amp;D5))</f>
        <v>0</v>
      </c>
      <c r="AJ5" s="40">
        <f>(COUNTIF(H5,"&gt;"&amp;E5)+COUNTIF(J5,"&gt;"&amp;E5)+COUNTIF(L5,"&gt;"&amp;E5)+COUNTIF(N5,"&gt;"&amp;E5)+COUNTIF(P5,"&gt;"&amp;E5)+COUNTIF(R5,"&gt;"&amp;E5)+COUNTIF(T5,"&gt;"&amp;E5)+COUNTIF(V5,"&gt;"&amp;E5)+COUNTIF(X5,"&gt;"&amp;E5)+COUNTIF(Z5,"&gt;"&amp;E5)+COUNTIF(AB5,"&gt;"&amp;E5)+COUNTIF(AD5,"&gt;"&amp;E5)+COUNTIF(H5,"&lt;"&amp;D5)+COUNTIF(J5,"&lt;"&amp;D5)+COUNTIF(L5,"&lt;"&amp;D5)+COUNTIF(N5,"&lt;"&amp;D5)+COUNTIF(P5,"&lt;"&amp;D5)+COUNTIF(R5,"&lt;"&amp;D5)+COUNTIF(T5,"&lt;"&amp;D5)+COUNTIF(V5,"&lt;"&amp;D5)+COUNTIF(X5,"&lt;"&amp;D5)+COUNTIF(Z5,"&lt;"&amp;D5)+COUNTIF(AB5,"&lt;"&amp;D5)+COUNTIF(AD5,"&lt;"&amp;D5))</f>
        <v>0</v>
      </c>
    </row>
    <row r="6" spans="1:36" ht="12.75">
      <c r="A6" s="19" t="s">
        <v>6</v>
      </c>
      <c r="B6" s="13" t="s">
        <v>87</v>
      </c>
      <c r="C6" s="11">
        <v>0.5</v>
      </c>
      <c r="D6" s="36"/>
      <c r="E6" s="36"/>
      <c r="F6" s="21" t="s">
        <v>144</v>
      </c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1"/>
      <c r="U6" s="80"/>
      <c r="V6" s="81"/>
      <c r="W6" s="80"/>
      <c r="X6" s="81"/>
      <c r="Y6" s="80"/>
      <c r="Z6" s="81"/>
      <c r="AA6" s="80"/>
      <c r="AB6" s="81"/>
      <c r="AC6" s="80"/>
      <c r="AD6" s="82"/>
      <c r="AE6" s="43" t="e">
        <f t="shared" si="0"/>
        <v>#DIV/0!</v>
      </c>
      <c r="AF6" s="41" t="e">
        <f t="shared" si="1"/>
        <v>#DIV/0!</v>
      </c>
      <c r="AG6" s="31">
        <f t="shared" si="2"/>
        <v>0</v>
      </c>
      <c r="AH6" s="34">
        <f t="shared" si="2"/>
        <v>0</v>
      </c>
      <c r="AI6" s="39">
        <f aca="true" t="shared" si="3" ref="AI6:AI11">(COUNTIF(G6,"&gt;"&amp;C6)+COUNTIF(I6,"&gt;"&amp;C6)+COUNTIF(K6,"&gt;"&amp;C6)+COUNTIF(M6,"&gt;"&amp;C6)+COUNTIF(O6,"&gt;"&amp;C6)+COUNTIF(Q6,"&gt;"&amp;C6)+COUNTIF(S6,"&gt;"&amp;C6)+COUNTIF(U6,"&gt;"&amp;C6)+COUNTIF(W6,"&gt;"&amp;C6)+COUNTIF(Y6,"&gt;"&amp;C6)+COUNTIF(AA6,"&gt;"&amp;C6)+COUNTIF(AC6,"&gt;"&amp;C6))</f>
        <v>0</v>
      </c>
      <c r="AJ6" s="40">
        <f aca="true" t="shared" si="4" ref="AJ6:AJ11">(COUNTIF(H6,"&gt;"&amp;C6)+COUNTIF(J6,"&gt;"&amp;C6)+COUNTIF(L6,"&gt;"&amp;C6)+COUNTIF(N6,"&gt;"&amp;C6)+COUNTIF(P6,"&gt;"&amp;C6)+COUNTIF(R6,"&gt;"&amp;C6)+COUNTIF(T6,"&gt;"&amp;C6)+COUNTIF(V6,"&gt;"&amp;C6)+COUNTIF(X6,"&gt;"&amp;C6)+COUNTIF(Z6,"&gt;"&amp;C6)+COUNTIF(AB6,"&gt;"&amp;C6)+COUNTIF(AD6,"&gt;"&amp;C6))</f>
        <v>0</v>
      </c>
    </row>
    <row r="7" spans="1:36" ht="12.75">
      <c r="A7" s="19" t="s">
        <v>32</v>
      </c>
      <c r="B7" s="13" t="s">
        <v>87</v>
      </c>
      <c r="C7" s="14">
        <v>3</v>
      </c>
      <c r="D7" s="36"/>
      <c r="E7" s="36"/>
      <c r="F7" s="21" t="s">
        <v>144</v>
      </c>
      <c r="G7" s="80"/>
      <c r="H7" s="81"/>
      <c r="I7" s="80"/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W7" s="80"/>
      <c r="X7" s="81"/>
      <c r="Y7" s="80"/>
      <c r="Z7" s="81"/>
      <c r="AA7" s="80"/>
      <c r="AB7" s="81"/>
      <c r="AC7" s="80"/>
      <c r="AD7" s="82"/>
      <c r="AE7" s="43" t="e">
        <f t="shared" si="0"/>
        <v>#DIV/0!</v>
      </c>
      <c r="AF7" s="41" t="e">
        <f>AVERAGE(H7,J7,L7,N7,P7,R7,T7,V7,X7,Z7,AB7,AD7)</f>
        <v>#DIV/0!</v>
      </c>
      <c r="AG7" s="31">
        <f t="shared" si="2"/>
        <v>0</v>
      </c>
      <c r="AH7" s="34">
        <f t="shared" si="2"/>
        <v>0</v>
      </c>
      <c r="AI7" s="39">
        <f t="shared" si="3"/>
        <v>0</v>
      </c>
      <c r="AJ7" s="40">
        <f t="shared" si="4"/>
        <v>0</v>
      </c>
    </row>
    <row r="8" spans="1:36" ht="12.75">
      <c r="A8" s="19" t="s">
        <v>5</v>
      </c>
      <c r="B8" s="13" t="s">
        <v>87</v>
      </c>
      <c r="C8" s="14">
        <v>0.5</v>
      </c>
      <c r="D8" s="37"/>
      <c r="E8" s="37"/>
      <c r="F8" s="21" t="s">
        <v>144</v>
      </c>
      <c r="G8" s="80"/>
      <c r="H8" s="81"/>
      <c r="I8" s="80"/>
      <c r="J8" s="81"/>
      <c r="K8" s="80"/>
      <c r="L8" s="81"/>
      <c r="M8" s="80"/>
      <c r="N8" s="81"/>
      <c r="O8" s="80"/>
      <c r="P8" s="81"/>
      <c r="Q8" s="80"/>
      <c r="R8" s="81"/>
      <c r="S8" s="80"/>
      <c r="T8" s="81"/>
      <c r="U8" s="80"/>
      <c r="V8" s="81"/>
      <c r="W8" s="80"/>
      <c r="X8" s="81"/>
      <c r="Y8" s="80"/>
      <c r="Z8" s="81"/>
      <c r="AA8" s="80"/>
      <c r="AB8" s="81"/>
      <c r="AC8" s="80"/>
      <c r="AD8" s="82"/>
      <c r="AE8" s="43" t="e">
        <f t="shared" si="0"/>
        <v>#DIV/0!</v>
      </c>
      <c r="AF8" s="41" t="e">
        <f>AVERAGE(H8,J8,L8,N8,P8,R8,T8,V8,X8,Z8,AB8,AD8)</f>
        <v>#DIV/0!</v>
      </c>
      <c r="AG8" s="31">
        <f t="shared" si="2"/>
        <v>0</v>
      </c>
      <c r="AH8" s="34">
        <f t="shared" si="2"/>
        <v>0</v>
      </c>
      <c r="AI8" s="39">
        <f t="shared" si="3"/>
        <v>0</v>
      </c>
      <c r="AJ8" s="40">
        <f t="shared" si="4"/>
        <v>0</v>
      </c>
    </row>
    <row r="9" spans="1:36" ht="12.75">
      <c r="A9" s="19" t="s">
        <v>27</v>
      </c>
      <c r="B9" s="13" t="s">
        <v>87</v>
      </c>
      <c r="C9" s="14">
        <v>5</v>
      </c>
      <c r="D9" s="36"/>
      <c r="E9" s="36"/>
      <c r="F9" s="21" t="s">
        <v>144</v>
      </c>
      <c r="G9" s="80"/>
      <c r="H9" s="81"/>
      <c r="I9" s="80"/>
      <c r="J9" s="81"/>
      <c r="K9" s="80"/>
      <c r="L9" s="81"/>
      <c r="M9" s="80"/>
      <c r="N9" s="81"/>
      <c r="O9" s="80"/>
      <c r="P9" s="81"/>
      <c r="Q9" s="80"/>
      <c r="R9" s="81"/>
      <c r="S9" s="80"/>
      <c r="T9" s="81"/>
      <c r="U9" s="80"/>
      <c r="V9" s="81"/>
      <c r="W9" s="80"/>
      <c r="X9" s="81"/>
      <c r="Y9" s="80"/>
      <c r="Z9" s="81"/>
      <c r="AA9" s="80"/>
      <c r="AB9" s="81"/>
      <c r="AC9" s="80"/>
      <c r="AD9" s="82"/>
      <c r="AE9" s="43" t="e">
        <f t="shared" si="0"/>
        <v>#DIV/0!</v>
      </c>
      <c r="AF9" s="41" t="e">
        <f>AVERAGE(H9,J9,L9,N9,P9,R9,T9,V9,X9,Z9,AB9,AD9)</f>
        <v>#DIV/0!</v>
      </c>
      <c r="AG9" s="31">
        <f t="shared" si="2"/>
        <v>0</v>
      </c>
      <c r="AH9" s="34">
        <f t="shared" si="2"/>
        <v>0</v>
      </c>
      <c r="AI9" s="39">
        <f t="shared" si="3"/>
        <v>0</v>
      </c>
      <c r="AJ9" s="40">
        <f t="shared" si="4"/>
        <v>0</v>
      </c>
    </row>
    <row r="10" spans="1:36" ht="12.75">
      <c r="A10" s="19" t="s">
        <v>8</v>
      </c>
      <c r="B10" s="13" t="s">
        <v>87</v>
      </c>
      <c r="C10" s="14">
        <v>0.5</v>
      </c>
      <c r="D10" s="37"/>
      <c r="E10" s="37"/>
      <c r="F10" s="21" t="s">
        <v>144</v>
      </c>
      <c r="G10" s="80"/>
      <c r="H10" s="81"/>
      <c r="I10" s="80"/>
      <c r="J10" s="81"/>
      <c r="K10" s="80"/>
      <c r="L10" s="81"/>
      <c r="M10" s="80"/>
      <c r="N10" s="81"/>
      <c r="O10" s="80"/>
      <c r="P10" s="81"/>
      <c r="Q10" s="80"/>
      <c r="R10" s="81"/>
      <c r="S10" s="80"/>
      <c r="T10" s="81"/>
      <c r="U10" s="80"/>
      <c r="V10" s="81"/>
      <c r="W10" s="80"/>
      <c r="X10" s="81"/>
      <c r="Y10" s="80"/>
      <c r="Z10" s="81"/>
      <c r="AA10" s="80"/>
      <c r="AB10" s="81"/>
      <c r="AC10" s="80"/>
      <c r="AD10" s="82"/>
      <c r="AE10" s="43" t="e">
        <f t="shared" si="0"/>
        <v>#DIV/0!</v>
      </c>
      <c r="AF10" s="41" t="e">
        <f>AVERAGE(H10,J10,L10,N10,P10,R10,T10,V10,X10,Z10,AB10,AD10)</f>
        <v>#DIV/0!</v>
      </c>
      <c r="AG10" s="31">
        <f t="shared" si="2"/>
        <v>0</v>
      </c>
      <c r="AH10" s="34">
        <f t="shared" si="2"/>
        <v>0</v>
      </c>
      <c r="AI10" s="39">
        <f t="shared" si="3"/>
        <v>0</v>
      </c>
      <c r="AJ10" s="40">
        <f t="shared" si="4"/>
        <v>0</v>
      </c>
    </row>
    <row r="11" spans="1:36" ht="12.75">
      <c r="A11" s="26" t="s">
        <v>3</v>
      </c>
      <c r="B11" s="13" t="s">
        <v>87</v>
      </c>
      <c r="C11" s="11">
        <v>0.1</v>
      </c>
      <c r="D11" s="36"/>
      <c r="E11" s="36"/>
      <c r="F11" s="21" t="s">
        <v>144</v>
      </c>
      <c r="G11" s="80"/>
      <c r="H11" s="81"/>
      <c r="I11" s="80"/>
      <c r="J11" s="81"/>
      <c r="K11" s="80"/>
      <c r="L11" s="81"/>
      <c r="M11" s="80"/>
      <c r="N11" s="81"/>
      <c r="O11" s="80"/>
      <c r="P11" s="81"/>
      <c r="Q11" s="80"/>
      <c r="R11" s="81"/>
      <c r="S11" s="80"/>
      <c r="T11" s="81"/>
      <c r="U11" s="80"/>
      <c r="V11" s="81"/>
      <c r="W11" s="80"/>
      <c r="X11" s="81"/>
      <c r="Y11" s="80"/>
      <c r="Z11" s="81"/>
      <c r="AA11" s="80"/>
      <c r="AB11" s="81"/>
      <c r="AC11" s="80"/>
      <c r="AD11" s="82"/>
      <c r="AE11" s="43" t="e">
        <f t="shared" si="0"/>
        <v>#DIV/0!</v>
      </c>
      <c r="AF11" s="41" t="e">
        <f t="shared" si="1"/>
        <v>#DIV/0!</v>
      </c>
      <c r="AG11" s="31">
        <f t="shared" si="2"/>
        <v>0</v>
      </c>
      <c r="AH11" s="34">
        <f t="shared" si="2"/>
        <v>0</v>
      </c>
      <c r="AI11" s="39">
        <f t="shared" si="3"/>
        <v>0</v>
      </c>
      <c r="AJ11" s="40">
        <f t="shared" si="4"/>
        <v>0</v>
      </c>
    </row>
    <row r="12" spans="1:36" ht="13.5" thickBot="1">
      <c r="A12" s="27" t="s">
        <v>145</v>
      </c>
      <c r="B12" s="60" t="s">
        <v>146</v>
      </c>
      <c r="C12" s="22"/>
      <c r="D12" s="38"/>
      <c r="E12" s="38"/>
      <c r="F12" s="24" t="s">
        <v>144</v>
      </c>
      <c r="G12" s="84"/>
      <c r="H12" s="85"/>
      <c r="I12" s="84"/>
      <c r="J12" s="85"/>
      <c r="K12" s="84"/>
      <c r="L12" s="85"/>
      <c r="M12" s="84"/>
      <c r="N12" s="85"/>
      <c r="O12" s="84"/>
      <c r="P12" s="85"/>
      <c r="Q12" s="84"/>
      <c r="R12" s="85"/>
      <c r="S12" s="84"/>
      <c r="T12" s="85"/>
      <c r="U12" s="84"/>
      <c r="V12" s="85"/>
      <c r="W12" s="84"/>
      <c r="X12" s="85"/>
      <c r="Y12" s="84"/>
      <c r="Z12" s="85"/>
      <c r="AA12" s="84"/>
      <c r="AB12" s="85"/>
      <c r="AC12" s="84"/>
      <c r="AD12" s="86"/>
      <c r="AE12" s="48" t="e">
        <f t="shared" si="0"/>
        <v>#DIV/0!</v>
      </c>
      <c r="AF12" s="42" t="e">
        <f t="shared" si="1"/>
        <v>#DIV/0!</v>
      </c>
      <c r="AG12" s="57">
        <f t="shared" si="2"/>
        <v>0</v>
      </c>
      <c r="AH12" s="58">
        <f t="shared" si="2"/>
        <v>0</v>
      </c>
      <c r="AI12" s="49"/>
      <c r="AJ12" s="59"/>
    </row>
    <row r="13" spans="1:29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3.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1" ht="13.5" thickBot="1">
      <c r="A15" s="10"/>
      <c r="B15" s="10"/>
      <c r="C15" s="28"/>
      <c r="D15" s="28"/>
      <c r="E15" s="28"/>
      <c r="F15" s="15" t="s">
        <v>59</v>
      </c>
      <c r="G15" s="51" t="s">
        <v>60</v>
      </c>
      <c r="H15" s="51" t="s">
        <v>61</v>
      </c>
      <c r="I15" s="51" t="s">
        <v>62</v>
      </c>
      <c r="J15" s="51" t="s">
        <v>63</v>
      </c>
      <c r="K15" s="51" t="s">
        <v>64</v>
      </c>
      <c r="L15" s="51" t="s">
        <v>65</v>
      </c>
      <c r="M15" s="51" t="s">
        <v>66</v>
      </c>
      <c r="N15" s="51" t="s">
        <v>67</v>
      </c>
      <c r="O15" s="51" t="s">
        <v>68</v>
      </c>
      <c r="P15" s="51" t="s">
        <v>69</v>
      </c>
      <c r="Q15" s="51" t="s">
        <v>70</v>
      </c>
      <c r="R15" s="51" t="s">
        <v>71</v>
      </c>
      <c r="S15" s="15" t="s">
        <v>72</v>
      </c>
      <c r="T15" s="15" t="s">
        <v>95</v>
      </c>
      <c r="U15" s="15" t="s">
        <v>96</v>
      </c>
    </row>
    <row r="16" spans="1:21" ht="12.75">
      <c r="A16" s="29" t="s">
        <v>73</v>
      </c>
      <c r="B16" s="30" t="s">
        <v>84</v>
      </c>
      <c r="C16" s="30" t="s">
        <v>85</v>
      </c>
      <c r="D16" s="35"/>
      <c r="E16" s="35"/>
      <c r="F16" s="21" t="s">
        <v>147</v>
      </c>
      <c r="G16" s="18" t="s">
        <v>148</v>
      </c>
      <c r="H16" s="18" t="s">
        <v>148</v>
      </c>
      <c r="I16" s="18" t="s">
        <v>148</v>
      </c>
      <c r="J16" s="18" t="s">
        <v>148</v>
      </c>
      <c r="K16" s="18" t="s">
        <v>148</v>
      </c>
      <c r="L16" s="18" t="s">
        <v>148</v>
      </c>
      <c r="M16" s="18" t="s">
        <v>148</v>
      </c>
      <c r="N16" s="18" t="s">
        <v>148</v>
      </c>
      <c r="O16" s="18" t="s">
        <v>148</v>
      </c>
      <c r="P16" s="18" t="s">
        <v>148</v>
      </c>
      <c r="Q16" s="18" t="s">
        <v>148</v>
      </c>
      <c r="R16" s="18" t="s">
        <v>148</v>
      </c>
      <c r="S16" s="18" t="s">
        <v>148</v>
      </c>
      <c r="T16" s="18" t="s">
        <v>148</v>
      </c>
      <c r="U16" s="62" t="s">
        <v>148</v>
      </c>
    </row>
    <row r="17" spans="1:21" ht="12.75">
      <c r="A17" s="19" t="s">
        <v>75</v>
      </c>
      <c r="B17" s="13"/>
      <c r="C17" s="13" t="s">
        <v>91</v>
      </c>
      <c r="D17" s="20">
        <v>6.5</v>
      </c>
      <c r="E17" s="20">
        <v>9.5</v>
      </c>
      <c r="F17" s="21" t="s">
        <v>150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3"/>
      <c r="S17" s="43" t="e">
        <f>AVERAGE(G17:R17)</f>
        <v>#DIV/0!</v>
      </c>
      <c r="T17" s="31">
        <f>COUNT(G17:R17)</f>
        <v>0</v>
      </c>
      <c r="U17" s="63">
        <f>COUNTIF(G17:R17,"&gt;"&amp;E17)+COUNTIF(G17:R17,"&lt;"&amp;D17)</f>
        <v>0</v>
      </c>
    </row>
    <row r="18" spans="1:21" ht="12.75">
      <c r="A18" s="19" t="s">
        <v>6</v>
      </c>
      <c r="B18" s="13" t="s">
        <v>87</v>
      </c>
      <c r="C18" s="11">
        <v>0.5</v>
      </c>
      <c r="D18" s="36"/>
      <c r="E18" s="36"/>
      <c r="F18" s="21" t="s">
        <v>150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43" t="e">
        <f aca="true" t="shared" si="5" ref="S18:S23">AVERAGE(G18:R18)</f>
        <v>#DIV/0!</v>
      </c>
      <c r="T18" s="31">
        <f aca="true" t="shared" si="6" ref="T18:T23">COUNT(G18:R18)</f>
        <v>0</v>
      </c>
      <c r="U18" s="63">
        <f aca="true" t="shared" si="7" ref="U18:U23">COUNTIF(G18:R18,"&gt;"&amp;C18)</f>
        <v>0</v>
      </c>
    </row>
    <row r="19" spans="1:21" ht="12.75">
      <c r="A19" s="19" t="s">
        <v>32</v>
      </c>
      <c r="B19" s="13" t="s">
        <v>87</v>
      </c>
      <c r="C19" s="14">
        <v>3</v>
      </c>
      <c r="D19" s="36"/>
      <c r="E19" s="36"/>
      <c r="F19" s="21" t="s">
        <v>150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43" t="e">
        <f t="shared" si="5"/>
        <v>#DIV/0!</v>
      </c>
      <c r="T19" s="31">
        <f t="shared" si="6"/>
        <v>0</v>
      </c>
      <c r="U19" s="63">
        <f t="shared" si="7"/>
        <v>0</v>
      </c>
    </row>
    <row r="20" spans="1:21" ht="12.75">
      <c r="A20" s="19" t="s">
        <v>5</v>
      </c>
      <c r="B20" s="13" t="s">
        <v>87</v>
      </c>
      <c r="C20" s="14">
        <v>0.5</v>
      </c>
      <c r="D20" s="37"/>
      <c r="E20" s="37"/>
      <c r="F20" s="21" t="s">
        <v>150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43" t="e">
        <f t="shared" si="5"/>
        <v>#DIV/0!</v>
      </c>
      <c r="T20" s="31">
        <f t="shared" si="6"/>
        <v>0</v>
      </c>
      <c r="U20" s="63">
        <f t="shared" si="7"/>
        <v>0</v>
      </c>
    </row>
    <row r="21" spans="1:21" ht="12.75">
      <c r="A21" s="19" t="s">
        <v>27</v>
      </c>
      <c r="B21" s="13" t="s">
        <v>87</v>
      </c>
      <c r="C21" s="14">
        <v>5</v>
      </c>
      <c r="D21" s="36"/>
      <c r="E21" s="36"/>
      <c r="F21" s="21" t="s">
        <v>150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3" t="e">
        <f t="shared" si="5"/>
        <v>#DIV/0!</v>
      </c>
      <c r="T21" s="31">
        <f t="shared" si="6"/>
        <v>0</v>
      </c>
      <c r="U21" s="63">
        <f t="shared" si="7"/>
        <v>0</v>
      </c>
    </row>
    <row r="22" spans="1:21" ht="12.75">
      <c r="A22" s="19" t="s">
        <v>8</v>
      </c>
      <c r="B22" s="13" t="s">
        <v>87</v>
      </c>
      <c r="C22" s="14">
        <v>0.5</v>
      </c>
      <c r="D22" s="37"/>
      <c r="E22" s="37"/>
      <c r="F22" s="21" t="s">
        <v>150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43" t="e">
        <f t="shared" si="5"/>
        <v>#DIV/0!</v>
      </c>
      <c r="T22" s="31">
        <f t="shared" si="6"/>
        <v>0</v>
      </c>
      <c r="U22" s="63">
        <f t="shared" si="7"/>
        <v>0</v>
      </c>
    </row>
    <row r="23" spans="1:21" ht="12.75">
      <c r="A23" s="26" t="s">
        <v>3</v>
      </c>
      <c r="B23" s="13" t="s">
        <v>87</v>
      </c>
      <c r="C23" s="11">
        <v>0.1</v>
      </c>
      <c r="D23" s="36"/>
      <c r="E23" s="36"/>
      <c r="F23" s="21" t="s">
        <v>150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43" t="e">
        <f t="shared" si="5"/>
        <v>#DIV/0!</v>
      </c>
      <c r="T23" s="31">
        <f t="shared" si="6"/>
        <v>0</v>
      </c>
      <c r="U23" s="63">
        <f t="shared" si="7"/>
        <v>0</v>
      </c>
    </row>
    <row r="24" spans="1:21" ht="13.5" thickBot="1">
      <c r="A24" s="27" t="s">
        <v>145</v>
      </c>
      <c r="B24" s="60" t="s">
        <v>146</v>
      </c>
      <c r="C24" s="22"/>
      <c r="D24" s="38"/>
      <c r="E24" s="38"/>
      <c r="F24" s="24" t="s">
        <v>150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48" t="e">
        <f>AVERAGE(G24:R24)</f>
        <v>#DIV/0!</v>
      </c>
      <c r="T24" s="57">
        <f>COUNT(G24:R24)</f>
        <v>0</v>
      </c>
      <c r="U24" s="64"/>
    </row>
    <row r="25" spans="1:29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</sheetData>
  <sheetProtection password="BF3C" sheet="1" objects="1" scenarios="1" selectLockedCells="1"/>
  <mergeCells count="15">
    <mergeCell ref="Y2:Z2"/>
    <mergeCell ref="AA2:AB2"/>
    <mergeCell ref="AC2:AD2"/>
    <mergeCell ref="AE2:AF2"/>
    <mergeCell ref="AG2:AH2"/>
    <mergeCell ref="AI2:AJ2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4.140625" style="0" bestFit="1" customWidth="1"/>
    <col min="4" max="5" width="0" style="0" hidden="1" customWidth="1"/>
    <col min="21" max="21" width="12.421875" style="0" bestFit="1" customWidth="1"/>
  </cols>
  <sheetData>
    <row r="1" spans="1:18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1" ht="13.5" thickBot="1">
      <c r="A2" s="10"/>
      <c r="B2" s="10"/>
      <c r="C2" s="28"/>
      <c r="D2" s="28"/>
      <c r="E2" s="28"/>
      <c r="F2" s="15" t="s">
        <v>59</v>
      </c>
      <c r="G2" s="51" t="s">
        <v>60</v>
      </c>
      <c r="H2" s="51" t="s">
        <v>61</v>
      </c>
      <c r="I2" s="51" t="s">
        <v>62</v>
      </c>
      <c r="J2" s="12" t="s">
        <v>63</v>
      </c>
      <c r="K2" s="12" t="s">
        <v>64</v>
      </c>
      <c r="L2" s="12" t="s">
        <v>65</v>
      </c>
      <c r="M2" s="12" t="s">
        <v>66</v>
      </c>
      <c r="N2" s="12" t="s">
        <v>67</v>
      </c>
      <c r="O2" s="12" t="s">
        <v>68</v>
      </c>
      <c r="P2" s="12" t="s">
        <v>69</v>
      </c>
      <c r="Q2" s="12" t="s">
        <v>70</v>
      </c>
      <c r="R2" s="12" t="s">
        <v>71</v>
      </c>
      <c r="S2" s="44" t="s">
        <v>72</v>
      </c>
      <c r="T2" s="44" t="s">
        <v>95</v>
      </c>
      <c r="U2" s="46" t="s">
        <v>96</v>
      </c>
    </row>
    <row r="3" spans="1:21" ht="12.75">
      <c r="A3" s="29" t="s">
        <v>73</v>
      </c>
      <c r="B3" s="30" t="s">
        <v>84</v>
      </c>
      <c r="C3" s="30" t="s">
        <v>85</v>
      </c>
      <c r="D3" s="35"/>
      <c r="E3" s="35"/>
      <c r="F3" s="21" t="s">
        <v>94</v>
      </c>
      <c r="G3" s="18" t="s">
        <v>92</v>
      </c>
      <c r="H3" s="18" t="s">
        <v>92</v>
      </c>
      <c r="I3" s="18" t="s">
        <v>92</v>
      </c>
      <c r="J3" s="18" t="s">
        <v>92</v>
      </c>
      <c r="K3" s="18" t="s">
        <v>92</v>
      </c>
      <c r="L3" s="18" t="s">
        <v>92</v>
      </c>
      <c r="M3" s="18" t="s">
        <v>92</v>
      </c>
      <c r="N3" s="18" t="s">
        <v>92</v>
      </c>
      <c r="O3" s="18" t="s">
        <v>92</v>
      </c>
      <c r="P3" s="18" t="s">
        <v>92</v>
      </c>
      <c r="Q3" s="18" t="s">
        <v>92</v>
      </c>
      <c r="R3" s="18" t="s">
        <v>92</v>
      </c>
      <c r="S3" s="32" t="s">
        <v>92</v>
      </c>
      <c r="T3" s="45" t="s">
        <v>92</v>
      </c>
      <c r="U3" s="25" t="s">
        <v>92</v>
      </c>
    </row>
    <row r="4" spans="1:21" ht="12.75">
      <c r="A4" s="26" t="s">
        <v>156</v>
      </c>
      <c r="B4" s="13" t="s">
        <v>135</v>
      </c>
      <c r="C4" s="11">
        <v>15</v>
      </c>
      <c r="D4" s="36"/>
      <c r="E4" s="36"/>
      <c r="F4" s="20" t="s">
        <v>28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43" t="e">
        <f>AVERAGE(G4:R4)</f>
        <v>#DIV/0!</v>
      </c>
      <c r="T4" s="39">
        <f>COUNT(G4:R4)</f>
        <v>0</v>
      </c>
      <c r="U4" s="47">
        <f>COUNTIF(G4:R4,"&gt;"&amp;C4)</f>
        <v>0</v>
      </c>
    </row>
    <row r="5" spans="1:21" ht="12.75">
      <c r="A5" s="26" t="s">
        <v>152</v>
      </c>
      <c r="B5" s="13" t="s">
        <v>135</v>
      </c>
      <c r="C5" s="11">
        <v>90</v>
      </c>
      <c r="D5" s="36"/>
      <c r="E5" s="36"/>
      <c r="F5" s="20" t="s">
        <v>28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7"/>
      <c r="R5" s="80"/>
      <c r="S5" s="43" t="e">
        <f>AVERAGE(G5:R5)</f>
        <v>#DIV/0!</v>
      </c>
      <c r="T5" s="39">
        <f>COUNT(G5:R5)</f>
        <v>0</v>
      </c>
      <c r="U5" s="47">
        <f>COUNTIF(G5:R5,"&gt;"&amp;C5)</f>
        <v>0</v>
      </c>
    </row>
    <row r="6" spans="1:21" ht="12.75">
      <c r="A6" s="26" t="s">
        <v>153</v>
      </c>
      <c r="B6" s="13" t="s">
        <v>87</v>
      </c>
      <c r="C6" s="11">
        <v>2</v>
      </c>
      <c r="D6" s="36"/>
      <c r="E6" s="36"/>
      <c r="F6" s="20" t="s">
        <v>28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7"/>
      <c r="R6" s="80"/>
      <c r="S6" s="43" t="e">
        <f>AVERAGE(G6:R6)</f>
        <v>#DIV/0!</v>
      </c>
      <c r="T6" s="39">
        <f>COUNT(G6:R6)</f>
        <v>0</v>
      </c>
      <c r="U6" s="47">
        <f>COUNTIF(G6:R6,"&gt;"&amp;C6)</f>
        <v>0</v>
      </c>
    </row>
    <row r="7" spans="1:21" ht="12.75">
      <c r="A7" s="26" t="s">
        <v>155</v>
      </c>
      <c r="B7" s="13" t="s">
        <v>87</v>
      </c>
      <c r="C7" s="13"/>
      <c r="D7" s="20"/>
      <c r="E7" s="20"/>
      <c r="F7" s="20" t="s">
        <v>28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8"/>
      <c r="R7" s="83"/>
      <c r="S7" s="43" t="e">
        <f aca="true" t="shared" si="0" ref="S7:S14">AVERAGE(G7:R7)</f>
        <v>#DIV/0!</v>
      </c>
      <c r="T7" s="39">
        <f aca="true" t="shared" si="1" ref="T7:T14">COUNT(G7:R7)</f>
        <v>0</v>
      </c>
      <c r="U7" s="47"/>
    </row>
    <row r="8" spans="1:21" ht="12.75">
      <c r="A8" s="26" t="s">
        <v>154</v>
      </c>
      <c r="B8" s="13" t="s">
        <v>87</v>
      </c>
      <c r="C8" s="52">
        <v>15</v>
      </c>
      <c r="D8" s="20"/>
      <c r="E8" s="20"/>
      <c r="F8" s="20" t="s">
        <v>28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8"/>
      <c r="R8" s="83"/>
      <c r="S8" s="43" t="e">
        <f>AVERAGE(G8:R8)</f>
        <v>#DIV/0!</v>
      </c>
      <c r="T8" s="39">
        <f>COUNT(G8:R8)</f>
        <v>0</v>
      </c>
      <c r="U8" s="47">
        <f>COUNTIF(G8:R8,"&gt;"&amp;C8)</f>
        <v>0</v>
      </c>
    </row>
    <row r="9" spans="1:21" ht="12.75">
      <c r="A9" s="26" t="s">
        <v>157</v>
      </c>
      <c r="B9" s="13" t="s">
        <v>87</v>
      </c>
      <c r="C9" s="11">
        <v>3</v>
      </c>
      <c r="D9" s="36"/>
      <c r="E9" s="36"/>
      <c r="F9" s="20" t="s">
        <v>28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43" t="e">
        <f t="shared" si="0"/>
        <v>#DIV/0!</v>
      </c>
      <c r="T9" s="39">
        <f t="shared" si="1"/>
        <v>0</v>
      </c>
      <c r="U9" s="47">
        <f>COUNTIF(G9:R9,"&gt;"&amp;C9)</f>
        <v>0</v>
      </c>
    </row>
    <row r="10" spans="1:21" ht="12.75">
      <c r="A10" s="26" t="s">
        <v>158</v>
      </c>
      <c r="B10" s="13" t="s">
        <v>87</v>
      </c>
      <c r="C10" s="11">
        <v>1</v>
      </c>
      <c r="D10" s="36"/>
      <c r="E10" s="36"/>
      <c r="F10" s="20" t="s">
        <v>28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43" t="e">
        <f t="shared" si="0"/>
        <v>#DIV/0!</v>
      </c>
      <c r="T10" s="39">
        <f t="shared" si="1"/>
        <v>0</v>
      </c>
      <c r="U10" s="47">
        <f>COUNTIF(G10:R10,"&gt;"&amp;C10)</f>
        <v>0</v>
      </c>
    </row>
    <row r="11" spans="1:21" ht="12.75">
      <c r="A11" s="26" t="s">
        <v>159</v>
      </c>
      <c r="B11" s="13"/>
      <c r="C11" s="13" t="s">
        <v>91</v>
      </c>
      <c r="D11" s="20">
        <v>6.5</v>
      </c>
      <c r="E11" s="20">
        <v>9.5</v>
      </c>
      <c r="F11" s="20" t="s">
        <v>28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8"/>
      <c r="R11" s="83"/>
      <c r="S11" s="43" t="e">
        <f>AVERAGE(G11:R11)</f>
        <v>#DIV/0!</v>
      </c>
      <c r="T11" s="39">
        <f>COUNT(G11:R11)</f>
        <v>0</v>
      </c>
      <c r="U11" s="47">
        <f>COUNTIF(G11:R11,"&gt;"&amp;E11)+COUNTIF(G11:R11,"&lt;"&amp;D11)</f>
        <v>0</v>
      </c>
    </row>
    <row r="12" spans="1:21" ht="12.75">
      <c r="A12" s="26" t="s">
        <v>160</v>
      </c>
      <c r="B12" s="13" t="s">
        <v>87</v>
      </c>
      <c r="C12" s="11">
        <v>30</v>
      </c>
      <c r="D12" s="36"/>
      <c r="E12" s="36"/>
      <c r="F12" s="20" t="s">
        <v>28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43" t="e">
        <f t="shared" si="0"/>
        <v>#DIV/0!</v>
      </c>
      <c r="T12" s="39">
        <f t="shared" si="1"/>
        <v>0</v>
      </c>
      <c r="U12" s="47">
        <f>COUNTIF(G12:R12,"&gt;"&amp;C12)</f>
        <v>0</v>
      </c>
    </row>
    <row r="13" spans="1:21" ht="12.75">
      <c r="A13" s="26" t="s">
        <v>161</v>
      </c>
      <c r="B13" s="13" t="s">
        <v>151</v>
      </c>
      <c r="C13" s="40"/>
      <c r="D13" s="37"/>
      <c r="E13" s="37"/>
      <c r="F13" s="20" t="s">
        <v>28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43" t="e">
        <f t="shared" si="0"/>
        <v>#DIV/0!</v>
      </c>
      <c r="T13" s="39">
        <f t="shared" si="1"/>
        <v>0</v>
      </c>
      <c r="U13" s="47"/>
    </row>
    <row r="14" spans="1:21" ht="13.5" thickBot="1">
      <c r="A14" s="53" t="s">
        <v>162</v>
      </c>
      <c r="B14" s="23" t="s">
        <v>151</v>
      </c>
      <c r="C14" s="22"/>
      <c r="D14" s="38"/>
      <c r="E14" s="38"/>
      <c r="F14" s="24" t="s">
        <v>28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48" t="e">
        <f t="shared" si="0"/>
        <v>#DIV/0!</v>
      </c>
      <c r="T14" s="49">
        <f t="shared" si="1"/>
        <v>0</v>
      </c>
      <c r="U14" s="50"/>
    </row>
    <row r="15" spans="1:18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</sheetData>
  <sheetProtection password="BF3C" sheet="1" objects="1" scenarios="1" select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14.8515625" style="0" bestFit="1" customWidth="1"/>
    <col min="4" max="5" width="0" style="0" hidden="1" customWidth="1"/>
    <col min="6" max="6" width="26.421875" style="0" bestFit="1" customWidth="1"/>
    <col min="21" max="21" width="18.28125" style="0" bestFit="1" customWidth="1"/>
  </cols>
  <sheetData>
    <row r="1" spans="1:18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1" ht="13.5" thickBot="1">
      <c r="A2" s="10"/>
      <c r="B2" s="10"/>
      <c r="C2" s="28"/>
      <c r="D2" s="28"/>
      <c r="E2" s="28"/>
      <c r="F2" s="15" t="s">
        <v>177</v>
      </c>
      <c r="G2" s="56" t="s">
        <v>164</v>
      </c>
      <c r="H2" s="56" t="s">
        <v>165</v>
      </c>
      <c r="I2" s="56" t="s">
        <v>166</v>
      </c>
      <c r="J2" s="15" t="s">
        <v>167</v>
      </c>
      <c r="K2" s="12" t="s">
        <v>64</v>
      </c>
      <c r="L2" s="15" t="s">
        <v>168</v>
      </c>
      <c r="M2" s="15" t="s">
        <v>169</v>
      </c>
      <c r="N2" s="15" t="s">
        <v>170</v>
      </c>
      <c r="O2" s="15" t="s">
        <v>171</v>
      </c>
      <c r="P2" s="15" t="s">
        <v>172</v>
      </c>
      <c r="Q2" s="15" t="s">
        <v>173</v>
      </c>
      <c r="R2" s="15" t="s">
        <v>174</v>
      </c>
      <c r="S2" s="44" t="s">
        <v>175</v>
      </c>
      <c r="T2" s="56" t="s">
        <v>176</v>
      </c>
      <c r="U2" s="46" t="s">
        <v>182</v>
      </c>
    </row>
    <row r="3" spans="1:21" ht="12.75">
      <c r="A3" s="18" t="s">
        <v>181</v>
      </c>
      <c r="B3" s="61" t="s">
        <v>179</v>
      </c>
      <c r="C3" s="61" t="s">
        <v>180</v>
      </c>
      <c r="D3" s="35"/>
      <c r="E3" s="35"/>
      <c r="F3" s="21" t="s">
        <v>178</v>
      </c>
      <c r="G3" s="18" t="s">
        <v>92</v>
      </c>
      <c r="H3" s="18" t="s">
        <v>92</v>
      </c>
      <c r="I3" s="18" t="s">
        <v>92</v>
      </c>
      <c r="J3" s="18" t="s">
        <v>92</v>
      </c>
      <c r="K3" s="18" t="s">
        <v>92</v>
      </c>
      <c r="L3" s="18" t="s">
        <v>92</v>
      </c>
      <c r="M3" s="18" t="s">
        <v>92</v>
      </c>
      <c r="N3" s="18" t="s">
        <v>92</v>
      </c>
      <c r="O3" s="18" t="s">
        <v>92</v>
      </c>
      <c r="P3" s="18" t="s">
        <v>92</v>
      </c>
      <c r="Q3" s="18" t="s">
        <v>92</v>
      </c>
      <c r="R3" s="18" t="s">
        <v>92</v>
      </c>
      <c r="S3" s="32" t="s">
        <v>92</v>
      </c>
      <c r="T3" s="45" t="s">
        <v>92</v>
      </c>
      <c r="U3" s="25" t="s">
        <v>92</v>
      </c>
    </row>
    <row r="4" spans="1:21" ht="12.75">
      <c r="A4" s="26" t="s">
        <v>183</v>
      </c>
      <c r="B4" s="13" t="s">
        <v>86</v>
      </c>
      <c r="C4" s="11">
        <v>40</v>
      </c>
      <c r="D4" s="36"/>
      <c r="E4" s="36"/>
      <c r="F4" s="20" t="s">
        <v>195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43" t="e">
        <f>AVERAGE(G4:R4)</f>
        <v>#DIV/0!</v>
      </c>
      <c r="T4" s="39">
        <f>COUNT(G4:R4)</f>
        <v>0</v>
      </c>
      <c r="U4" s="47">
        <f>COUNTIF(G4:R4,"&gt;"&amp;C4)</f>
        <v>0</v>
      </c>
    </row>
    <row r="5" spans="1:21" ht="12.75">
      <c r="A5" s="26" t="s">
        <v>188</v>
      </c>
      <c r="B5" s="13"/>
      <c r="C5" s="13" t="s">
        <v>184</v>
      </c>
      <c r="D5" s="20">
        <v>6.5</v>
      </c>
      <c r="E5" s="20">
        <v>9</v>
      </c>
      <c r="F5" s="20" t="s">
        <v>195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8"/>
      <c r="R5" s="83"/>
      <c r="S5" s="43" t="e">
        <f>AVERAGE(G5:R5)</f>
        <v>#DIV/0!</v>
      </c>
      <c r="T5" s="39">
        <f>COUNT(G5:R5)</f>
        <v>0</v>
      </c>
      <c r="U5" s="47">
        <f>COUNTIF(G5:R5,"&gt;"&amp;E5)+COUNTIF(G5:R5,"&lt;"&amp;D5)</f>
        <v>0</v>
      </c>
    </row>
    <row r="6" spans="1:21" ht="12.75">
      <c r="A6" s="26" t="s">
        <v>185</v>
      </c>
      <c r="B6" s="13" t="s">
        <v>163</v>
      </c>
      <c r="C6" s="11"/>
      <c r="D6" s="36"/>
      <c r="E6" s="36"/>
      <c r="F6" s="20" t="s">
        <v>195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7"/>
      <c r="R6" s="80"/>
      <c r="S6" s="43" t="e">
        <f>AVERAGE(G6:R6)</f>
        <v>#DIV/0!</v>
      </c>
      <c r="T6" s="39">
        <f>COUNT(G6:R6)</f>
        <v>0</v>
      </c>
      <c r="U6" s="47"/>
    </row>
    <row r="7" spans="1:21" ht="12.75">
      <c r="A7" s="26" t="s">
        <v>186</v>
      </c>
      <c r="B7" s="13" t="s">
        <v>87</v>
      </c>
      <c r="C7" s="11"/>
      <c r="D7" s="36"/>
      <c r="E7" s="36"/>
      <c r="F7" s="20" t="s">
        <v>195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7"/>
      <c r="R7" s="80"/>
      <c r="S7" s="43" t="e">
        <f>AVERAGE(G7:R7)</f>
        <v>#DIV/0!</v>
      </c>
      <c r="T7" s="39">
        <f>COUNT(G7:R7)</f>
        <v>0</v>
      </c>
      <c r="U7" s="47"/>
    </row>
    <row r="8" spans="1:21" ht="15.75">
      <c r="A8" s="26" t="s">
        <v>187</v>
      </c>
      <c r="B8" s="13" t="s">
        <v>87</v>
      </c>
      <c r="C8" s="13">
        <v>5</v>
      </c>
      <c r="D8" s="20"/>
      <c r="E8" s="20"/>
      <c r="F8" s="20" t="s">
        <v>195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8"/>
      <c r="R8" s="83"/>
      <c r="S8" s="43" t="e">
        <f aca="true" t="shared" si="0" ref="S8:S13">AVERAGE(G8:R8)</f>
        <v>#DIV/0!</v>
      </c>
      <c r="T8" s="39">
        <f aca="true" t="shared" si="1" ref="T8:T15">COUNT(G8:R8)</f>
        <v>0</v>
      </c>
      <c r="U8" s="47">
        <f>COUNTIF(G8:R8,"&gt;"&amp;C8)</f>
        <v>0</v>
      </c>
    </row>
    <row r="9" spans="1:21" ht="12.75">
      <c r="A9" s="26" t="s">
        <v>82</v>
      </c>
      <c r="B9" s="13" t="s">
        <v>87</v>
      </c>
      <c r="C9" s="52">
        <v>1</v>
      </c>
      <c r="D9" s="20"/>
      <c r="E9" s="20"/>
      <c r="F9" s="20" t="s">
        <v>195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8"/>
      <c r="R9" s="83"/>
      <c r="S9" s="43" t="e">
        <f>AVERAGE(G9:R9)</f>
        <v>#DIV/0!</v>
      </c>
      <c r="T9" s="39">
        <f>COUNT(G9:R9)</f>
        <v>0</v>
      </c>
      <c r="U9" s="47">
        <f>COUNTIF(G9:R9,"&gt;"&amp;C9)</f>
        <v>0</v>
      </c>
    </row>
    <row r="10" spans="1:21" ht="12.75">
      <c r="A10" s="26" t="s">
        <v>189</v>
      </c>
      <c r="B10" s="13"/>
      <c r="C10" s="13" t="s">
        <v>184</v>
      </c>
      <c r="D10" s="20">
        <v>6.5</v>
      </c>
      <c r="E10" s="20">
        <v>9</v>
      </c>
      <c r="F10" s="20" t="s">
        <v>195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8"/>
      <c r="R10" s="83"/>
      <c r="S10" s="43" t="e">
        <f>AVERAGE(G10:R10)</f>
        <v>#DIV/0!</v>
      </c>
      <c r="T10" s="39">
        <f>COUNT(G10:R10)</f>
        <v>0</v>
      </c>
      <c r="U10" s="47">
        <f>COUNTIF(G10:R10,"&gt;"&amp;E10)+COUNTIF(G10:R10,"&lt;"&amp;D10)</f>
        <v>0</v>
      </c>
    </row>
    <row r="11" spans="1:21" ht="12.75">
      <c r="A11" s="26" t="s">
        <v>190</v>
      </c>
      <c r="B11" s="13" t="s">
        <v>87</v>
      </c>
      <c r="C11" s="11">
        <v>0.1</v>
      </c>
      <c r="D11" s="36"/>
      <c r="E11" s="36"/>
      <c r="F11" s="20" t="s">
        <v>195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3" t="e">
        <f t="shared" si="0"/>
        <v>#DIV/0!</v>
      </c>
      <c r="T11" s="39">
        <f t="shared" si="1"/>
        <v>0</v>
      </c>
      <c r="U11" s="47">
        <f>COUNTIF(G11:R11,"&gt;"&amp;C11)</f>
        <v>0</v>
      </c>
    </row>
    <row r="12" spans="1:21" ht="12.75">
      <c r="A12" s="26" t="s">
        <v>191</v>
      </c>
      <c r="B12" s="13" t="s">
        <v>87</v>
      </c>
      <c r="C12" s="11">
        <v>0.1</v>
      </c>
      <c r="D12" s="36"/>
      <c r="E12" s="36"/>
      <c r="F12" s="20" t="s">
        <v>195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43" t="e">
        <f t="shared" si="0"/>
        <v>#DIV/0!</v>
      </c>
      <c r="T12" s="39">
        <f t="shared" si="1"/>
        <v>0</v>
      </c>
      <c r="U12" s="47">
        <f>COUNTIF(G12:R12,"&gt;"&amp;C12)</f>
        <v>0</v>
      </c>
    </row>
    <row r="13" spans="1:21" ht="12.75">
      <c r="A13" s="26" t="s">
        <v>192</v>
      </c>
      <c r="B13" s="13" t="s">
        <v>87</v>
      </c>
      <c r="C13" s="11">
        <v>0.5</v>
      </c>
      <c r="D13" s="36"/>
      <c r="E13" s="36"/>
      <c r="F13" s="20" t="s">
        <v>195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43" t="e">
        <f t="shared" si="0"/>
        <v>#DIV/0!</v>
      </c>
      <c r="T13" s="39">
        <f t="shared" si="1"/>
        <v>0</v>
      </c>
      <c r="U13" s="47">
        <f>COUNTIF(G13:R13,"&gt;"&amp;C13)</f>
        <v>0</v>
      </c>
    </row>
    <row r="14" spans="1:21" ht="12.75">
      <c r="A14" s="26" t="s">
        <v>193</v>
      </c>
      <c r="B14" s="13" t="s">
        <v>87</v>
      </c>
      <c r="C14" s="11">
        <v>0.01</v>
      </c>
      <c r="D14" s="36"/>
      <c r="E14" s="36"/>
      <c r="F14" s="20" t="s">
        <v>195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43" t="e">
        <f>AVERAGE(G14:R14)</f>
        <v>#DIV/0!</v>
      </c>
      <c r="T14" s="39">
        <f t="shared" si="1"/>
        <v>0</v>
      </c>
      <c r="U14" s="47">
        <f>COUNTIF(G14:R14,"&gt;"&amp;C14)</f>
        <v>0</v>
      </c>
    </row>
    <row r="15" spans="1:21" ht="13.5" thickBot="1">
      <c r="A15" s="53" t="s">
        <v>194</v>
      </c>
      <c r="B15" s="23" t="s">
        <v>87</v>
      </c>
      <c r="C15" s="22">
        <v>2</v>
      </c>
      <c r="D15" s="38"/>
      <c r="E15" s="38"/>
      <c r="F15" s="24" t="s">
        <v>195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48" t="e">
        <f>AVERAGE(G15:R15)</f>
        <v>#DIV/0!</v>
      </c>
      <c r="T15" s="57">
        <f t="shared" si="1"/>
        <v>0</v>
      </c>
      <c r="U15" s="50">
        <f>COUNTIF(G15:R15,"&gt;"&amp;C15)</f>
        <v>0</v>
      </c>
    </row>
    <row r="16" spans="1:18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9" spans="1:18" ht="13.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21" ht="13.5" thickBot="1">
      <c r="A20" s="10"/>
      <c r="B20" s="10"/>
      <c r="C20" s="28"/>
      <c r="D20" s="28"/>
      <c r="E20" s="28"/>
      <c r="F20" s="15" t="s">
        <v>177</v>
      </c>
      <c r="G20" s="56" t="s">
        <v>164</v>
      </c>
      <c r="H20" s="56" t="s">
        <v>165</v>
      </c>
      <c r="I20" s="56" t="s">
        <v>166</v>
      </c>
      <c r="J20" s="15" t="s">
        <v>167</v>
      </c>
      <c r="K20" s="12" t="s">
        <v>64</v>
      </c>
      <c r="L20" s="15" t="s">
        <v>168</v>
      </c>
      <c r="M20" s="15" t="s">
        <v>169</v>
      </c>
      <c r="N20" s="15" t="s">
        <v>170</v>
      </c>
      <c r="O20" s="15" t="s">
        <v>171</v>
      </c>
      <c r="P20" s="15" t="s">
        <v>172</v>
      </c>
      <c r="Q20" s="15" t="s">
        <v>173</v>
      </c>
      <c r="R20" s="15" t="s">
        <v>174</v>
      </c>
      <c r="S20" s="44" t="s">
        <v>175</v>
      </c>
      <c r="T20" s="56" t="s">
        <v>176</v>
      </c>
      <c r="U20" s="46" t="s">
        <v>182</v>
      </c>
    </row>
    <row r="21" spans="1:21" ht="12.75">
      <c r="A21" s="18" t="s">
        <v>181</v>
      </c>
      <c r="B21" s="61" t="s">
        <v>179</v>
      </c>
      <c r="C21" s="61" t="s">
        <v>180</v>
      </c>
      <c r="D21" s="35"/>
      <c r="E21" s="35"/>
      <c r="F21" s="21" t="s">
        <v>178</v>
      </c>
      <c r="G21" s="18" t="s">
        <v>92</v>
      </c>
      <c r="H21" s="18" t="s">
        <v>92</v>
      </c>
      <c r="I21" s="18" t="s">
        <v>92</v>
      </c>
      <c r="J21" s="18" t="s">
        <v>92</v>
      </c>
      <c r="K21" s="18" t="s">
        <v>92</v>
      </c>
      <c r="L21" s="18" t="s">
        <v>92</v>
      </c>
      <c r="M21" s="18" t="s">
        <v>92</v>
      </c>
      <c r="N21" s="18" t="s">
        <v>92</v>
      </c>
      <c r="O21" s="18" t="s">
        <v>92</v>
      </c>
      <c r="P21" s="18" t="s">
        <v>92</v>
      </c>
      <c r="Q21" s="18" t="s">
        <v>92</v>
      </c>
      <c r="R21" s="18" t="s">
        <v>92</v>
      </c>
      <c r="S21" s="32" t="s">
        <v>92</v>
      </c>
      <c r="T21" s="45" t="s">
        <v>92</v>
      </c>
      <c r="U21" s="25" t="s">
        <v>92</v>
      </c>
    </row>
    <row r="22" spans="1:21" ht="12.75">
      <c r="A22" s="26" t="s">
        <v>183</v>
      </c>
      <c r="B22" s="13" t="s">
        <v>86</v>
      </c>
      <c r="C22" s="11">
        <v>40</v>
      </c>
      <c r="D22" s="36"/>
      <c r="E22" s="36"/>
      <c r="F22" s="20" t="s">
        <v>196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43" t="e">
        <f aca="true" t="shared" si="2" ref="S22:S28">AVERAGE(G22:R22)</f>
        <v>#DIV/0!</v>
      </c>
      <c r="T22" s="39">
        <f aca="true" t="shared" si="3" ref="T22:T28">COUNT(G22:R22)</f>
        <v>0</v>
      </c>
      <c r="U22" s="47">
        <f>COUNTIF(G22:R22,"&gt;"&amp;C22)</f>
        <v>0</v>
      </c>
    </row>
    <row r="23" spans="1:21" ht="12.75">
      <c r="A23" s="26" t="s">
        <v>188</v>
      </c>
      <c r="B23" s="13"/>
      <c r="C23" s="13" t="s">
        <v>184</v>
      </c>
      <c r="D23" s="20">
        <v>6.5</v>
      </c>
      <c r="E23" s="20">
        <v>9</v>
      </c>
      <c r="F23" s="20" t="s">
        <v>196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8"/>
      <c r="R23" s="83"/>
      <c r="S23" s="43" t="e">
        <f t="shared" si="2"/>
        <v>#DIV/0!</v>
      </c>
      <c r="T23" s="39">
        <f t="shared" si="3"/>
        <v>0</v>
      </c>
      <c r="U23" s="47">
        <f>COUNTIF(G23:R23,"&gt;"&amp;E23)+COUNTIF(G23:R23,"&lt;"&amp;D23)</f>
        <v>0</v>
      </c>
    </row>
    <row r="24" spans="1:21" ht="12.75">
      <c r="A24" s="26" t="s">
        <v>185</v>
      </c>
      <c r="B24" s="13" t="s">
        <v>163</v>
      </c>
      <c r="C24" s="11"/>
      <c r="D24" s="36"/>
      <c r="E24" s="36"/>
      <c r="F24" s="20" t="s">
        <v>196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7"/>
      <c r="R24" s="80"/>
      <c r="S24" s="43" t="e">
        <f t="shared" si="2"/>
        <v>#DIV/0!</v>
      </c>
      <c r="T24" s="39">
        <f t="shared" si="3"/>
        <v>0</v>
      </c>
      <c r="U24" s="47"/>
    </row>
    <row r="25" spans="1:21" ht="12.75">
      <c r="A25" s="26" t="s">
        <v>186</v>
      </c>
      <c r="B25" s="13" t="s">
        <v>87</v>
      </c>
      <c r="C25" s="11"/>
      <c r="D25" s="36"/>
      <c r="E25" s="36"/>
      <c r="F25" s="20" t="s">
        <v>196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7"/>
      <c r="R25" s="80"/>
      <c r="S25" s="43" t="e">
        <f t="shared" si="2"/>
        <v>#DIV/0!</v>
      </c>
      <c r="T25" s="39">
        <f t="shared" si="3"/>
        <v>0</v>
      </c>
      <c r="U25" s="47"/>
    </row>
    <row r="26" spans="1:21" ht="15.75">
      <c r="A26" s="26" t="s">
        <v>187</v>
      </c>
      <c r="B26" s="13" t="s">
        <v>87</v>
      </c>
      <c r="C26" s="13">
        <v>5</v>
      </c>
      <c r="D26" s="20"/>
      <c r="E26" s="20"/>
      <c r="F26" s="20" t="s">
        <v>196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8"/>
      <c r="R26" s="83"/>
      <c r="S26" s="43" t="e">
        <f t="shared" si="2"/>
        <v>#DIV/0!</v>
      </c>
      <c r="T26" s="39">
        <f t="shared" si="3"/>
        <v>0</v>
      </c>
      <c r="U26" s="47">
        <f>COUNTIF(G26:R26,"&gt;"&amp;C26)</f>
        <v>0</v>
      </c>
    </row>
    <row r="27" spans="1:21" ht="12.75">
      <c r="A27" s="26" t="s">
        <v>82</v>
      </c>
      <c r="B27" s="13" t="s">
        <v>87</v>
      </c>
      <c r="C27" s="52">
        <v>1</v>
      </c>
      <c r="D27" s="20"/>
      <c r="E27" s="20"/>
      <c r="F27" s="20" t="s">
        <v>196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8"/>
      <c r="R27" s="83"/>
      <c r="S27" s="43" t="e">
        <f t="shared" si="2"/>
        <v>#DIV/0!</v>
      </c>
      <c r="T27" s="39">
        <f t="shared" si="3"/>
        <v>0</v>
      </c>
      <c r="U27" s="47">
        <f>COUNTIF(G27:R27,"&gt;"&amp;C27)</f>
        <v>0</v>
      </c>
    </row>
    <row r="28" spans="1:21" ht="12.75">
      <c r="A28" s="26" t="s">
        <v>189</v>
      </c>
      <c r="B28" s="13"/>
      <c r="C28" s="13" t="s">
        <v>184</v>
      </c>
      <c r="D28" s="20">
        <v>6.5</v>
      </c>
      <c r="E28" s="20">
        <v>9</v>
      </c>
      <c r="F28" s="20" t="s">
        <v>196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8"/>
      <c r="R28" s="83"/>
      <c r="S28" s="43" t="e">
        <f t="shared" si="2"/>
        <v>#DIV/0!</v>
      </c>
      <c r="T28" s="39">
        <f t="shared" si="3"/>
        <v>0</v>
      </c>
      <c r="U28" s="47">
        <f>COUNTIF(G28:R28,"&gt;"&amp;E28)+COUNTIF(G28:R28,"&lt;"&amp;D28)</f>
        <v>0</v>
      </c>
    </row>
    <row r="29" spans="1:21" ht="12.75">
      <c r="A29" s="26" t="s">
        <v>190</v>
      </c>
      <c r="B29" s="13" t="s">
        <v>87</v>
      </c>
      <c r="C29" s="11">
        <v>0.1</v>
      </c>
      <c r="D29" s="36"/>
      <c r="E29" s="36"/>
      <c r="F29" s="20" t="s">
        <v>196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3" t="e">
        <f>AVERAGE(G29:R29)</f>
        <v>#DIV/0!</v>
      </c>
      <c r="T29" s="39">
        <f>COUNT(G29:R29)</f>
        <v>0</v>
      </c>
      <c r="U29" s="47">
        <f>COUNTIF(G29:R29,"&gt;"&amp;C29)</f>
        <v>0</v>
      </c>
    </row>
    <row r="30" spans="1:21" ht="12.75">
      <c r="A30" s="26" t="s">
        <v>191</v>
      </c>
      <c r="B30" s="13" t="s">
        <v>87</v>
      </c>
      <c r="C30" s="11">
        <v>0.1</v>
      </c>
      <c r="D30" s="36"/>
      <c r="E30" s="36"/>
      <c r="F30" s="20" t="s">
        <v>196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43" t="e">
        <f>AVERAGE(G30:R30)</f>
        <v>#DIV/0!</v>
      </c>
      <c r="T30" s="39">
        <f>COUNT(G30:R30)</f>
        <v>0</v>
      </c>
      <c r="U30" s="47">
        <f>COUNTIF(G30:R30,"&gt;"&amp;C30)</f>
        <v>0</v>
      </c>
    </row>
    <row r="31" spans="1:21" ht="12.75">
      <c r="A31" s="26" t="s">
        <v>192</v>
      </c>
      <c r="B31" s="13" t="s">
        <v>87</v>
      </c>
      <c r="C31" s="11">
        <v>0.5</v>
      </c>
      <c r="D31" s="36"/>
      <c r="E31" s="36"/>
      <c r="F31" s="20" t="s">
        <v>196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43" t="e">
        <f>AVERAGE(G31:R31)</f>
        <v>#DIV/0!</v>
      </c>
      <c r="T31" s="39">
        <f>COUNT(G31:R31)</f>
        <v>0</v>
      </c>
      <c r="U31" s="47">
        <f>COUNTIF(G31:R31,"&gt;"&amp;C31)</f>
        <v>0</v>
      </c>
    </row>
    <row r="32" spans="1:21" ht="12.75">
      <c r="A32" s="26" t="s">
        <v>193</v>
      </c>
      <c r="B32" s="13" t="s">
        <v>87</v>
      </c>
      <c r="C32" s="11">
        <v>0.01</v>
      </c>
      <c r="D32" s="36"/>
      <c r="E32" s="36"/>
      <c r="F32" s="20" t="s">
        <v>196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43" t="e">
        <f>AVERAGE(G32:R32)</f>
        <v>#DIV/0!</v>
      </c>
      <c r="T32" s="39">
        <f>COUNT(G32:R32)</f>
        <v>0</v>
      </c>
      <c r="U32" s="47">
        <f>COUNTIF(G32:R32,"&gt;"&amp;C32)</f>
        <v>0</v>
      </c>
    </row>
    <row r="33" spans="1:21" ht="13.5" thickBot="1">
      <c r="A33" s="53" t="s">
        <v>194</v>
      </c>
      <c r="B33" s="23" t="s">
        <v>87</v>
      </c>
      <c r="C33" s="22">
        <v>2</v>
      </c>
      <c r="D33" s="38"/>
      <c r="E33" s="38"/>
      <c r="F33" s="24" t="s">
        <v>196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48" t="e">
        <f>AVERAGE(G33:R33)</f>
        <v>#DIV/0!</v>
      </c>
      <c r="T33" s="57">
        <f>COUNT(G33:R33)</f>
        <v>0</v>
      </c>
      <c r="U33" s="50">
        <f>COUNTIF(G33:R33,"&gt;"&amp;C33)</f>
        <v>0</v>
      </c>
    </row>
    <row r="34" spans="1:18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</sheetData>
  <sheetProtection password="BF3C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Services de la Gestion de l'Eau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bettendorfd</dc:creator>
  <cp:keywords/>
  <dc:description/>
  <cp:lastModifiedBy>Dominique Manetta</cp:lastModifiedBy>
  <cp:lastPrinted>2006-02-17T10:34:13Z</cp:lastPrinted>
  <dcterms:created xsi:type="dcterms:W3CDTF">2004-02-25T08:00:41Z</dcterms:created>
  <dcterms:modified xsi:type="dcterms:W3CDTF">2015-03-23T13:41:04Z</dcterms:modified>
  <cp:category/>
  <cp:version/>
  <cp:contentType/>
  <cp:contentStatus/>
</cp:coreProperties>
</file>